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прил.8" sheetId="1" r:id="rId1"/>
    <sheet name="прил.10" sheetId="5" r:id="rId2"/>
    <sheet name="прил.9" sheetId="6" r:id="rId3"/>
    <sheet name="Лист1" sheetId="7" r:id="rId4"/>
  </sheets>
  <definedNames>
    <definedName name="_xlnm.Print_Area" localSheetId="1">прил.10!$A$1:$E$162</definedName>
    <definedName name="_xlnm.Print_Area" localSheetId="0">прил.8!$A$1:$F$71</definedName>
    <definedName name="_xlnm.Print_Area" localSheetId="2">прил.9!$A$1:$O$116</definedName>
  </definedNames>
  <calcPr calcId="145621"/>
</workbook>
</file>

<file path=xl/calcChain.xml><?xml version="1.0" encoding="utf-8"?>
<calcChain xmlns="http://schemas.openxmlformats.org/spreadsheetml/2006/main">
  <c r="G7" i="6" l="1"/>
  <c r="H7" i="6"/>
  <c r="J7" i="6"/>
  <c r="L7" i="6"/>
  <c r="M7" i="6"/>
  <c r="O7" i="6"/>
  <c r="G10" i="6"/>
  <c r="H10" i="6"/>
  <c r="I10" i="6"/>
  <c r="J10" i="6"/>
  <c r="K10" i="6"/>
  <c r="L10" i="6"/>
  <c r="M10" i="6"/>
  <c r="N10" i="6"/>
  <c r="O10" i="6"/>
  <c r="F10" i="6"/>
  <c r="G68" i="6"/>
  <c r="H68" i="6"/>
  <c r="J68" i="6"/>
  <c r="L68" i="6"/>
  <c r="M68" i="6"/>
  <c r="O68" i="6"/>
  <c r="G71" i="6"/>
  <c r="H71" i="6"/>
  <c r="I71" i="6"/>
  <c r="J71" i="6"/>
  <c r="K71" i="6"/>
  <c r="L71" i="6"/>
  <c r="M71" i="6"/>
  <c r="N71" i="6"/>
  <c r="O71" i="6"/>
  <c r="F71" i="6"/>
  <c r="K81" i="6"/>
  <c r="F81" i="6"/>
  <c r="N46" i="6"/>
  <c r="K44" i="6" l="1"/>
  <c r="F44" i="6"/>
  <c r="G41" i="6"/>
  <c r="H41" i="6"/>
  <c r="I41" i="6"/>
  <c r="J41" i="6"/>
  <c r="L41" i="6"/>
  <c r="M41" i="6"/>
  <c r="N41" i="6"/>
  <c r="O41" i="6"/>
  <c r="K30" i="6"/>
  <c r="I60" i="6" l="1"/>
  <c r="N60" i="6"/>
  <c r="F80" i="6" l="1"/>
  <c r="D31" i="5"/>
  <c r="E31" i="5"/>
  <c r="K43" i="6" l="1"/>
  <c r="E36" i="5"/>
  <c r="D36" i="5"/>
  <c r="F137" i="7" l="1"/>
  <c r="E137" i="7"/>
  <c r="F132" i="7"/>
  <c r="E132" i="7"/>
  <c r="F127" i="7"/>
  <c r="E127" i="7"/>
  <c r="F126" i="7"/>
  <c r="E126" i="7"/>
  <c r="F125" i="7"/>
  <c r="E125" i="7"/>
  <c r="F124" i="7"/>
  <c r="E124" i="7"/>
  <c r="F123" i="7"/>
  <c r="E123" i="7"/>
  <c r="F117" i="7"/>
  <c r="E117" i="7"/>
  <c r="F112" i="7"/>
  <c r="E112" i="7"/>
  <c r="F107" i="7"/>
  <c r="E107" i="7"/>
  <c r="F102" i="7"/>
  <c r="E102" i="7"/>
  <c r="F101" i="7"/>
  <c r="E101" i="7"/>
  <c r="F100" i="7"/>
  <c r="E100" i="7"/>
  <c r="F99" i="7"/>
  <c r="E99" i="7"/>
  <c r="F98" i="7"/>
  <c r="E98" i="7"/>
  <c r="F92" i="7"/>
  <c r="E92" i="7"/>
  <c r="F87" i="7"/>
  <c r="E87" i="7"/>
  <c r="F86" i="7"/>
  <c r="E86" i="7"/>
  <c r="F85" i="7"/>
  <c r="E85" i="7"/>
  <c r="F84" i="7"/>
  <c r="E84" i="7"/>
  <c r="F83" i="7"/>
  <c r="E83" i="7"/>
  <c r="F77" i="7"/>
  <c r="E77" i="7"/>
  <c r="F71" i="7"/>
  <c r="E71" i="7"/>
  <c r="F69" i="7"/>
  <c r="E69" i="7"/>
  <c r="F68" i="7"/>
  <c r="E68" i="7"/>
  <c r="F67" i="7"/>
  <c r="E67" i="7"/>
  <c r="F66" i="7"/>
  <c r="E66" i="7"/>
  <c r="F60" i="7"/>
  <c r="E60" i="7"/>
  <c r="F55" i="7"/>
  <c r="E55" i="7"/>
  <c r="F50" i="7"/>
  <c r="E50" i="7"/>
  <c r="F45" i="7"/>
  <c r="E45" i="7"/>
  <c r="F40" i="7"/>
  <c r="E40" i="7"/>
  <c r="F35" i="7"/>
  <c r="E35" i="7"/>
  <c r="F30" i="7"/>
  <c r="E30" i="7"/>
  <c r="F25" i="7"/>
  <c r="E25" i="7"/>
  <c r="F20" i="7"/>
  <c r="E20" i="7"/>
  <c r="F18" i="7"/>
  <c r="E18" i="7"/>
  <c r="F17" i="7"/>
  <c r="E17" i="7"/>
  <c r="F16" i="7"/>
  <c r="E16" i="7"/>
  <c r="F15" i="7"/>
  <c r="E15" i="7"/>
  <c r="K116" i="6"/>
  <c r="K114" i="6" s="1"/>
  <c r="O114" i="6"/>
  <c r="N114" i="6"/>
  <c r="M114" i="6"/>
  <c r="L114" i="6"/>
  <c r="K113" i="6"/>
  <c r="K111" i="6" s="1"/>
  <c r="O111" i="6"/>
  <c r="N111" i="6"/>
  <c r="M111" i="6"/>
  <c r="L111" i="6"/>
  <c r="K110" i="6"/>
  <c r="K108" i="6" s="1"/>
  <c r="O108" i="6"/>
  <c r="N108" i="6"/>
  <c r="M108" i="6"/>
  <c r="L108" i="6"/>
  <c r="O107" i="6"/>
  <c r="O105" i="6" s="1"/>
  <c r="N107" i="6"/>
  <c r="M107" i="6"/>
  <c r="M105" i="6" s="1"/>
  <c r="L107" i="6"/>
  <c r="L105" i="6" s="1"/>
  <c r="K104" i="6"/>
  <c r="K102" i="6" s="1"/>
  <c r="O102" i="6"/>
  <c r="N102" i="6"/>
  <c r="M102" i="6"/>
  <c r="L102" i="6"/>
  <c r="K101" i="6"/>
  <c r="K99" i="6" s="1"/>
  <c r="O99" i="6"/>
  <c r="N99" i="6"/>
  <c r="M99" i="6"/>
  <c r="L99" i="6"/>
  <c r="K98" i="6"/>
  <c r="K96" i="6" s="1"/>
  <c r="O96" i="6"/>
  <c r="N96" i="6"/>
  <c r="M96" i="6"/>
  <c r="L96" i="6"/>
  <c r="K95" i="6"/>
  <c r="K93" i="6" s="1"/>
  <c r="O93" i="6"/>
  <c r="N93" i="6"/>
  <c r="M93" i="6"/>
  <c r="L93" i="6"/>
  <c r="O92" i="6"/>
  <c r="O90" i="6" s="1"/>
  <c r="N92" i="6"/>
  <c r="N13" i="6" s="1"/>
  <c r="M92" i="6"/>
  <c r="M90" i="6" s="1"/>
  <c r="L92" i="6"/>
  <c r="K89" i="6"/>
  <c r="K76" i="6" s="1"/>
  <c r="K88" i="6"/>
  <c r="K75" i="6" s="1"/>
  <c r="K87" i="6"/>
  <c r="K74" i="6" s="1"/>
  <c r="K86" i="6"/>
  <c r="K73" i="6" s="1"/>
  <c r="K85" i="6"/>
  <c r="O83" i="6"/>
  <c r="N83" i="6"/>
  <c r="M83" i="6"/>
  <c r="L83" i="6"/>
  <c r="K82" i="6"/>
  <c r="K80" i="6"/>
  <c r="K70" i="6" s="1"/>
  <c r="K79" i="6"/>
  <c r="O77" i="6"/>
  <c r="N77" i="6"/>
  <c r="M77" i="6"/>
  <c r="L77" i="6"/>
  <c r="O76" i="6"/>
  <c r="O20" i="6" s="1"/>
  <c r="N76" i="6"/>
  <c r="N20" i="6" s="1"/>
  <c r="M76" i="6"/>
  <c r="M20" i="6" s="1"/>
  <c r="L76" i="6"/>
  <c r="L20" i="6" s="1"/>
  <c r="O75" i="6"/>
  <c r="O19" i="6" s="1"/>
  <c r="N75" i="6"/>
  <c r="N19" i="6" s="1"/>
  <c r="M75" i="6"/>
  <c r="M19" i="6" s="1"/>
  <c r="L75" i="6"/>
  <c r="L19" i="6" s="1"/>
  <c r="O74" i="6"/>
  <c r="O18" i="6" s="1"/>
  <c r="N74" i="6"/>
  <c r="N18" i="6" s="1"/>
  <c r="M74" i="6"/>
  <c r="M18" i="6" s="1"/>
  <c r="L74" i="6"/>
  <c r="L18" i="6" s="1"/>
  <c r="O73" i="6"/>
  <c r="O12" i="6" s="1"/>
  <c r="N73" i="6"/>
  <c r="N12" i="6" s="1"/>
  <c r="M73" i="6"/>
  <c r="L73" i="6"/>
  <c r="L12" i="6" s="1"/>
  <c r="O72" i="6"/>
  <c r="O11" i="6" s="1"/>
  <c r="N72" i="6"/>
  <c r="N11" i="6" s="1"/>
  <c r="M72" i="6"/>
  <c r="M11" i="6" s="1"/>
  <c r="L72" i="6"/>
  <c r="O70" i="6"/>
  <c r="O9" i="6" s="1"/>
  <c r="N70" i="6"/>
  <c r="N9" i="6" s="1"/>
  <c r="M70" i="6"/>
  <c r="M9" i="6" s="1"/>
  <c r="L70" i="6"/>
  <c r="L9" i="6" s="1"/>
  <c r="O69" i="6"/>
  <c r="O8" i="6" s="1"/>
  <c r="N69" i="6"/>
  <c r="M69" i="6"/>
  <c r="M8" i="6" s="1"/>
  <c r="L69" i="6"/>
  <c r="L8" i="6" s="1"/>
  <c r="K66" i="6"/>
  <c r="K64" i="6" s="1"/>
  <c r="O64" i="6"/>
  <c r="N64" i="6"/>
  <c r="M64" i="6"/>
  <c r="L64" i="6"/>
  <c r="K63" i="6"/>
  <c r="K61" i="6" s="1"/>
  <c r="O61" i="6"/>
  <c r="N61" i="6"/>
  <c r="M61" i="6"/>
  <c r="L61" i="6"/>
  <c r="O60" i="6"/>
  <c r="O21" i="6" s="1"/>
  <c r="N21" i="6"/>
  <c r="M60" i="6"/>
  <c r="L60" i="6"/>
  <c r="L58" i="6" s="1"/>
  <c r="K57" i="6"/>
  <c r="K55" i="6" s="1"/>
  <c r="O55" i="6"/>
  <c r="N55" i="6"/>
  <c r="M55" i="6"/>
  <c r="L55" i="6"/>
  <c r="K54" i="6"/>
  <c r="K52" i="6" s="1"/>
  <c r="O52" i="6"/>
  <c r="N52" i="6"/>
  <c r="M52" i="6"/>
  <c r="L52" i="6"/>
  <c r="K51" i="6"/>
  <c r="K49" i="6" s="1"/>
  <c r="O49" i="6"/>
  <c r="N49" i="6"/>
  <c r="M49" i="6"/>
  <c r="L49" i="6"/>
  <c r="K48" i="6"/>
  <c r="K46" i="6" s="1"/>
  <c r="O46" i="6"/>
  <c r="N24" i="6"/>
  <c r="M46" i="6"/>
  <c r="M24" i="6" s="1"/>
  <c r="M14" i="6" s="1"/>
  <c r="L46" i="6"/>
  <c r="K45" i="6"/>
  <c r="K41" i="6" s="1"/>
  <c r="K40" i="6"/>
  <c r="K38" i="6" s="1"/>
  <c r="O38" i="6"/>
  <c r="N38" i="6"/>
  <c r="M38" i="6"/>
  <c r="L38" i="6"/>
  <c r="K37" i="6"/>
  <c r="K35" i="6" s="1"/>
  <c r="O35" i="6"/>
  <c r="N35" i="6"/>
  <c r="M35" i="6"/>
  <c r="L35" i="6"/>
  <c r="K34" i="6"/>
  <c r="K32" i="6" s="1"/>
  <c r="O32" i="6"/>
  <c r="N32" i="6"/>
  <c r="M32" i="6"/>
  <c r="L32" i="6"/>
  <c r="K31" i="6"/>
  <c r="K28" i="6" s="1"/>
  <c r="O28" i="6"/>
  <c r="N28" i="6"/>
  <c r="M28" i="6"/>
  <c r="L28" i="6"/>
  <c r="O27" i="6"/>
  <c r="N27" i="6"/>
  <c r="M27" i="6"/>
  <c r="M17" i="6" s="1"/>
  <c r="L27" i="6"/>
  <c r="L17" i="6" s="1"/>
  <c r="N26" i="6"/>
  <c r="N16" i="6" s="1"/>
  <c r="M26" i="6"/>
  <c r="M16" i="6" s="1"/>
  <c r="L26" i="6"/>
  <c r="O25" i="6"/>
  <c r="N25" i="6"/>
  <c r="M25" i="6"/>
  <c r="L25" i="6"/>
  <c r="O24" i="6"/>
  <c r="O14" i="6" s="1"/>
  <c r="L24" i="6"/>
  <c r="L14" i="6" s="1"/>
  <c r="L16" i="6"/>
  <c r="N15" i="6"/>
  <c r="M15" i="6"/>
  <c r="L15" i="6"/>
  <c r="K15" i="6"/>
  <c r="M12" i="6"/>
  <c r="J114" i="6"/>
  <c r="J111" i="6"/>
  <c r="J108" i="6"/>
  <c r="J107" i="6"/>
  <c r="J105" i="6" s="1"/>
  <c r="J102" i="6"/>
  <c r="J99" i="6"/>
  <c r="J96" i="6"/>
  <c r="J93" i="6"/>
  <c r="J92" i="6"/>
  <c r="J90" i="6" s="1"/>
  <c r="J83" i="6"/>
  <c r="J77" i="6"/>
  <c r="J76" i="6"/>
  <c r="J20" i="6" s="1"/>
  <c r="J75" i="6"/>
  <c r="J74" i="6"/>
  <c r="J73" i="6"/>
  <c r="J12" i="6" s="1"/>
  <c r="J72" i="6"/>
  <c r="J11" i="6" s="1"/>
  <c r="J70" i="6"/>
  <c r="J69" i="6"/>
  <c r="J8" i="6" s="1"/>
  <c r="J64" i="6"/>
  <c r="J61" i="6"/>
  <c r="J60" i="6"/>
  <c r="J58" i="6" s="1"/>
  <c r="J55" i="6"/>
  <c r="J52" i="6"/>
  <c r="J49" i="6"/>
  <c r="J46" i="6"/>
  <c r="J24" i="6" s="1"/>
  <c r="J38" i="6"/>
  <c r="J35" i="6"/>
  <c r="J32" i="6"/>
  <c r="J28" i="6"/>
  <c r="J27" i="6"/>
  <c r="J25" i="6"/>
  <c r="J21" i="6"/>
  <c r="J19" i="6"/>
  <c r="J18" i="6"/>
  <c r="J13" i="6"/>
  <c r="J9" i="6"/>
  <c r="I28" i="6"/>
  <c r="G26" i="6"/>
  <c r="G16" i="6" s="1"/>
  <c r="H26" i="6"/>
  <c r="H16" i="6" s="1"/>
  <c r="I26" i="6"/>
  <c r="I16" i="6" s="1"/>
  <c r="H28" i="6"/>
  <c r="F30" i="6"/>
  <c r="F26" i="6" s="1"/>
  <c r="F16" i="6" s="1"/>
  <c r="I96" i="6"/>
  <c r="G15" i="6"/>
  <c r="H15" i="6"/>
  <c r="I15" i="6"/>
  <c r="I25" i="6"/>
  <c r="G25" i="6"/>
  <c r="N8" i="6" l="1"/>
  <c r="N68" i="6"/>
  <c r="N67" i="6" s="1"/>
  <c r="N17" i="6"/>
  <c r="N7" i="6" s="1"/>
  <c r="K17" i="6"/>
  <c r="J17" i="6"/>
  <c r="O13" i="6"/>
  <c r="M13" i="6"/>
  <c r="F9" i="7"/>
  <c r="E14" i="7"/>
  <c r="E11" i="7"/>
  <c r="F11" i="7"/>
  <c r="E65" i="7"/>
  <c r="N90" i="6"/>
  <c r="K83" i="6"/>
  <c r="L21" i="6"/>
  <c r="O58" i="6"/>
  <c r="L67" i="6"/>
  <c r="L22" i="6"/>
  <c r="K107" i="6"/>
  <c r="K105" i="6" s="1"/>
  <c r="E9" i="7"/>
  <c r="O22" i="6"/>
  <c r="O67" i="6"/>
  <c r="K18" i="6"/>
  <c r="F12" i="7"/>
  <c r="E122" i="7"/>
  <c r="F14" i="7"/>
  <c r="E82" i="7"/>
  <c r="E97" i="7"/>
  <c r="F65" i="7"/>
  <c r="F97" i="7"/>
  <c r="E10" i="7"/>
  <c r="E12" i="7"/>
  <c r="F122" i="7"/>
  <c r="F82" i="7"/>
  <c r="F10" i="7"/>
  <c r="K92" i="6"/>
  <c r="K90" i="6" s="1"/>
  <c r="K72" i="6"/>
  <c r="K77" i="6"/>
  <c r="K27" i="6"/>
  <c r="K20" i="6"/>
  <c r="K26" i="6"/>
  <c r="K16" i="6" s="1"/>
  <c r="K19" i="6"/>
  <c r="N58" i="6"/>
  <c r="K8" i="6"/>
  <c r="K69" i="6"/>
  <c r="K68" i="6" s="1"/>
  <c r="K12" i="6"/>
  <c r="O17" i="6"/>
  <c r="K60" i="6"/>
  <c r="K58" i="6" s="1"/>
  <c r="N22" i="6"/>
  <c r="N14" i="6"/>
  <c r="K14" i="6" s="1"/>
  <c r="K24" i="6"/>
  <c r="K9" i="6"/>
  <c r="L13" i="6"/>
  <c r="M22" i="6"/>
  <c r="K25" i="6"/>
  <c r="M58" i="6"/>
  <c r="L90" i="6"/>
  <c r="N105" i="6"/>
  <c r="M21" i="6"/>
  <c r="M67" i="6"/>
  <c r="L11" i="6"/>
  <c r="K11" i="6" s="1"/>
  <c r="J22" i="6"/>
  <c r="J14" i="6"/>
  <c r="J67" i="6"/>
  <c r="F43" i="6"/>
  <c r="H25" i="6"/>
  <c r="F25" i="6" s="1"/>
  <c r="K7" i="6" l="1"/>
  <c r="K13" i="6"/>
  <c r="K21" i="6"/>
  <c r="K67" i="6"/>
  <c r="F8" i="7"/>
  <c r="E8" i="7"/>
  <c r="K22" i="6"/>
  <c r="F15" i="6"/>
  <c r="I27" i="6" l="1"/>
  <c r="E71" i="5"/>
  <c r="D123" i="5" l="1"/>
  <c r="E123" i="5"/>
  <c r="E142" i="5" l="1"/>
  <c r="D142" i="5"/>
  <c r="E141" i="5"/>
  <c r="D141" i="5"/>
  <c r="E140" i="5"/>
  <c r="D140" i="5"/>
  <c r="E139" i="5"/>
  <c r="D139" i="5"/>
  <c r="E153" i="5"/>
  <c r="D153" i="5"/>
  <c r="E148" i="5"/>
  <c r="D148" i="5"/>
  <c r="E143" i="5"/>
  <c r="D143" i="5"/>
  <c r="E117" i="5"/>
  <c r="D117" i="5"/>
  <c r="E116" i="5"/>
  <c r="D116" i="5"/>
  <c r="E115" i="5"/>
  <c r="D115" i="5"/>
  <c r="E114" i="5"/>
  <c r="D114" i="5"/>
  <c r="E133" i="5"/>
  <c r="D133" i="5"/>
  <c r="E128" i="5"/>
  <c r="D128" i="5"/>
  <c r="E118" i="5"/>
  <c r="D118" i="5"/>
  <c r="E102" i="5"/>
  <c r="E101" i="5"/>
  <c r="E100" i="5"/>
  <c r="E99" i="5"/>
  <c r="D102" i="5"/>
  <c r="D101" i="5"/>
  <c r="D100" i="5"/>
  <c r="D99" i="5"/>
  <c r="E108" i="5"/>
  <c r="D108" i="5"/>
  <c r="E103" i="5"/>
  <c r="D103" i="5"/>
  <c r="E80" i="5"/>
  <c r="D80" i="5"/>
  <c r="E79" i="5"/>
  <c r="D79" i="5"/>
  <c r="E78" i="5"/>
  <c r="D78" i="5"/>
  <c r="E77" i="5"/>
  <c r="D77" i="5"/>
  <c r="E93" i="5"/>
  <c r="D93" i="5"/>
  <c r="E87" i="5"/>
  <c r="D87" i="5"/>
  <c r="E29" i="5"/>
  <c r="D29" i="5"/>
  <c r="E28" i="5"/>
  <c r="D28" i="5"/>
  <c r="E27" i="5"/>
  <c r="D27" i="5"/>
  <c r="E26" i="5"/>
  <c r="D26" i="5"/>
  <c r="D71" i="5"/>
  <c r="E66" i="5"/>
  <c r="D66" i="5"/>
  <c r="E61" i="5"/>
  <c r="D61" i="5"/>
  <c r="E56" i="5"/>
  <c r="D56" i="5"/>
  <c r="E51" i="5"/>
  <c r="D51" i="5"/>
  <c r="E46" i="5"/>
  <c r="D46" i="5"/>
  <c r="E41" i="5"/>
  <c r="D41" i="5"/>
  <c r="H107" i="6"/>
  <c r="H105" i="6" s="1"/>
  <c r="I107" i="6"/>
  <c r="I17" i="6" s="1"/>
  <c r="G107" i="6"/>
  <c r="G105" i="6" s="1"/>
  <c r="G114" i="6"/>
  <c r="H114" i="6"/>
  <c r="I114" i="6"/>
  <c r="F116" i="6"/>
  <c r="F114" i="6" s="1"/>
  <c r="G111" i="6"/>
  <c r="H111" i="6"/>
  <c r="I111" i="6"/>
  <c r="F113" i="6"/>
  <c r="F111" i="6" s="1"/>
  <c r="G108" i="6"/>
  <c r="H108" i="6"/>
  <c r="I108" i="6"/>
  <c r="F110" i="6"/>
  <c r="F108" i="6" s="1"/>
  <c r="H92" i="6"/>
  <c r="H90" i="6" s="1"/>
  <c r="I92" i="6"/>
  <c r="I13" i="6" s="1"/>
  <c r="G92" i="6"/>
  <c r="G13" i="6" s="1"/>
  <c r="G102" i="6"/>
  <c r="H102" i="6"/>
  <c r="I102" i="6"/>
  <c r="F104" i="6"/>
  <c r="F102" i="6" s="1"/>
  <c r="G99" i="6"/>
  <c r="H99" i="6"/>
  <c r="I99" i="6"/>
  <c r="F101" i="6"/>
  <c r="F99" i="6" s="1"/>
  <c r="G96" i="6"/>
  <c r="H96" i="6"/>
  <c r="F98" i="6"/>
  <c r="F96" i="6" s="1"/>
  <c r="G93" i="6"/>
  <c r="H93" i="6"/>
  <c r="I93" i="6"/>
  <c r="F95" i="6"/>
  <c r="F93" i="6" s="1"/>
  <c r="F88" i="6"/>
  <c r="F75" i="6" s="1"/>
  <c r="G69" i="6"/>
  <c r="G8" i="6" s="1"/>
  <c r="H69" i="6"/>
  <c r="H8" i="6" s="1"/>
  <c r="I69" i="6"/>
  <c r="G70" i="6"/>
  <c r="G9" i="6" s="1"/>
  <c r="H70" i="6"/>
  <c r="H9" i="6" s="1"/>
  <c r="I70" i="6"/>
  <c r="I9" i="6" s="1"/>
  <c r="G72" i="6"/>
  <c r="G11" i="6" s="1"/>
  <c r="H72" i="6"/>
  <c r="H11" i="6" s="1"/>
  <c r="I72" i="6"/>
  <c r="I11" i="6" s="1"/>
  <c r="G73" i="6"/>
  <c r="G12" i="6" s="1"/>
  <c r="H73" i="6"/>
  <c r="H12" i="6" s="1"/>
  <c r="I73" i="6"/>
  <c r="I12" i="6" s="1"/>
  <c r="G74" i="6"/>
  <c r="G18" i="6" s="1"/>
  <c r="H74" i="6"/>
  <c r="H18" i="6" s="1"/>
  <c r="I74" i="6"/>
  <c r="I18" i="6" s="1"/>
  <c r="G75" i="6"/>
  <c r="G19" i="6" s="1"/>
  <c r="H75" i="6"/>
  <c r="H19" i="6" s="1"/>
  <c r="I75" i="6"/>
  <c r="I19" i="6" s="1"/>
  <c r="G76" i="6"/>
  <c r="G20" i="6" s="1"/>
  <c r="H76" i="6"/>
  <c r="H20" i="6" s="1"/>
  <c r="I76" i="6"/>
  <c r="I20" i="6" s="1"/>
  <c r="G83" i="6"/>
  <c r="H83" i="6"/>
  <c r="I83" i="6"/>
  <c r="F86" i="6"/>
  <c r="F73" i="6" s="1"/>
  <c r="F87" i="6"/>
  <c r="F74" i="6" s="1"/>
  <c r="F89" i="6"/>
  <c r="F76" i="6" s="1"/>
  <c r="F85" i="6"/>
  <c r="G77" i="6"/>
  <c r="H77" i="6"/>
  <c r="I77" i="6"/>
  <c r="F82" i="6"/>
  <c r="F70" i="6"/>
  <c r="F79" i="6"/>
  <c r="F69" i="6" s="1"/>
  <c r="F68" i="6" s="1"/>
  <c r="H60" i="6"/>
  <c r="H58" i="6" s="1"/>
  <c r="I58" i="6"/>
  <c r="G60" i="6"/>
  <c r="G64" i="6"/>
  <c r="H64" i="6"/>
  <c r="I64" i="6"/>
  <c r="F66" i="6"/>
  <c r="F64" i="6" s="1"/>
  <c r="G61" i="6"/>
  <c r="H61" i="6"/>
  <c r="I61" i="6"/>
  <c r="F63" i="6"/>
  <c r="F61" i="6" s="1"/>
  <c r="H27" i="6"/>
  <c r="H17" i="6" s="1"/>
  <c r="G27" i="6"/>
  <c r="G49" i="6"/>
  <c r="H49" i="6"/>
  <c r="I49" i="6"/>
  <c r="F51" i="6"/>
  <c r="F49" i="6" s="1"/>
  <c r="G24" i="6"/>
  <c r="G55" i="6"/>
  <c r="H55" i="6"/>
  <c r="I55" i="6"/>
  <c r="F57" i="6"/>
  <c r="F55" i="6" s="1"/>
  <c r="G52" i="6"/>
  <c r="H52" i="6"/>
  <c r="I52" i="6"/>
  <c r="F54" i="6"/>
  <c r="F52" i="6" s="1"/>
  <c r="G46" i="6"/>
  <c r="H46" i="6"/>
  <c r="H24" i="6" s="1"/>
  <c r="I46" i="6"/>
  <c r="I24" i="6" s="1"/>
  <c r="I22" i="6" s="1"/>
  <c r="F48" i="6"/>
  <c r="F46" i="6" s="1"/>
  <c r="F45" i="6"/>
  <c r="F41" i="6" s="1"/>
  <c r="G38" i="6"/>
  <c r="H38" i="6"/>
  <c r="I38" i="6"/>
  <c r="F40" i="6"/>
  <c r="F38" i="6" s="1"/>
  <c r="G35" i="6"/>
  <c r="H35" i="6"/>
  <c r="I35" i="6"/>
  <c r="F37" i="6"/>
  <c r="F35" i="6" s="1"/>
  <c r="G32" i="6"/>
  <c r="H32" i="6"/>
  <c r="I32" i="6"/>
  <c r="F34" i="6"/>
  <c r="F32" i="6" s="1"/>
  <c r="G28" i="6"/>
  <c r="F31" i="6"/>
  <c r="F28" i="6" s="1"/>
  <c r="I8" i="6" l="1"/>
  <c r="I7" i="6" s="1"/>
  <c r="I68" i="6"/>
  <c r="E10" i="5"/>
  <c r="D10" i="5"/>
  <c r="D9" i="5"/>
  <c r="D138" i="5"/>
  <c r="D12" i="5"/>
  <c r="E12" i="5"/>
  <c r="G22" i="6"/>
  <c r="H14" i="6"/>
  <c r="H22" i="6"/>
  <c r="D76" i="5"/>
  <c r="F18" i="6"/>
  <c r="G14" i="6"/>
  <c r="F72" i="6"/>
  <c r="F67" i="6" s="1"/>
  <c r="I21" i="6"/>
  <c r="D98" i="5"/>
  <c r="F9" i="6"/>
  <c r="F19" i="6"/>
  <c r="F12" i="6"/>
  <c r="F11" i="6"/>
  <c r="F8" i="6"/>
  <c r="F7" i="6" s="1"/>
  <c r="F20" i="6"/>
  <c r="G90" i="6"/>
  <c r="F107" i="6"/>
  <c r="F105" i="6" s="1"/>
  <c r="E113" i="5"/>
  <c r="E138" i="5"/>
  <c r="F27" i="6"/>
  <c r="H13" i="6"/>
  <c r="F13" i="6" s="1"/>
  <c r="E25" i="5"/>
  <c r="E98" i="5"/>
  <c r="D11" i="5"/>
  <c r="I105" i="6"/>
  <c r="D25" i="5"/>
  <c r="E76" i="5"/>
  <c r="F60" i="6"/>
  <c r="F58" i="6" s="1"/>
  <c r="G58" i="6"/>
  <c r="G17" i="6"/>
  <c r="F17" i="6" s="1"/>
  <c r="G21" i="6"/>
  <c r="I14" i="6"/>
  <c r="H21" i="6"/>
  <c r="E9" i="5"/>
  <c r="F92" i="6"/>
  <c r="F90" i="6" s="1"/>
  <c r="I90" i="6"/>
  <c r="D113" i="5"/>
  <c r="E11" i="5"/>
  <c r="H67" i="6"/>
  <c r="G67" i="6"/>
  <c r="I67" i="6"/>
  <c r="F83" i="6"/>
  <c r="F77" i="6"/>
  <c r="F24" i="6"/>
  <c r="D8" i="5" l="1"/>
  <c r="F14" i="6"/>
  <c r="F22" i="6"/>
  <c r="E8" i="5"/>
  <c r="F21" i="6"/>
</calcChain>
</file>

<file path=xl/sharedStrings.xml><?xml version="1.0" encoding="utf-8"?>
<sst xmlns="http://schemas.openxmlformats.org/spreadsheetml/2006/main" count="785" uniqueCount="243">
  <si>
    <t>№ п/п</t>
  </si>
  <si>
    <t>Наименование показателя (индикатора)</t>
  </si>
  <si>
    <t>Ед. измерения</t>
  </si>
  <si>
    <t>МУНИЦИПАЛЬНАЯ ПРОГРАММА</t>
  </si>
  <si>
    <t>…</t>
  </si>
  <si>
    <t>ПОДПРОГРАММА 1</t>
  </si>
  <si>
    <t>Показатель (индикатор) 1.2 общий для подпрограммы 1</t>
  </si>
  <si>
    <t>Показатель (индикатор) 1.1.2, определяющий результативность только основного мероприятия 1.1</t>
  </si>
  <si>
    <t>ПОДПРОГРАММА 2</t>
  </si>
  <si>
    <t>…..</t>
  </si>
  <si>
    <t>Показатель (индикатор) 2.2 общий для подпрограммы 2</t>
  </si>
  <si>
    <t>ОСНОВНОЕ МЕРОПРИЯТИЕ 1</t>
  </si>
  <si>
    <t>ОСНОВНОЕ МЕРОПРИЯТИЕ 2</t>
  </si>
  <si>
    <t>Статус</t>
  </si>
  <si>
    <t>всего</t>
  </si>
  <si>
    <t>федеральный бюджет</t>
  </si>
  <si>
    <t>областной бюджет</t>
  </si>
  <si>
    <t>бюджет муниципального района</t>
  </si>
  <si>
    <t>внебюджетные источники</t>
  </si>
  <si>
    <t xml:space="preserve">Наименование муниципальной программы, подпрограммы, основного мероприятия </t>
  </si>
  <si>
    <t>Источники ресурсного обеспечения</t>
  </si>
  <si>
    <t>всего, в том числе:</t>
  </si>
  <si>
    <t xml:space="preserve">федеральный бюджет </t>
  </si>
  <si>
    <t>в том числе:</t>
  </si>
  <si>
    <t>в том числе</t>
  </si>
  <si>
    <t>Наименование подпрограммы, основного мероприятия, мероприятия</t>
  </si>
  <si>
    <t>Ожидаемый непосредственный результат (краткое описание) от реализации подпрограммы, основного мероприятия, мероприятия в очередном финансовом году</t>
  </si>
  <si>
    <t>местный бюджет</t>
  </si>
  <si>
    <t> всего, в том числе в разрезе ГРБС:</t>
  </si>
  <si>
    <t>Исполнитель мероприятия (структурное подразделение органа местного самоуправления, иной главный распорядитель средств бюджета муниципального района
(далее – ГРБС))</t>
  </si>
  <si>
    <t>КБК (в соответствии с решением о бюджете Павловского муниципального района Воронежской области) (далее – КБК) РзПз</t>
  </si>
  <si>
    <t>внебюджетные средства</t>
  </si>
  <si>
    <t>ОСНОВНОЕ 
МЕРОПРИЯТИЕ 2.1</t>
  </si>
  <si>
    <t>ОСНОВНОЕ МЕРОПРИЯТИЕ 1.1.</t>
  </si>
  <si>
    <t>ОСНОВНОЕ 
МЕРОПРИЯТИЕ 1.2.</t>
  </si>
  <si>
    <t>ОСНОВНОЕ 
МЕРОПРИЯТИЕ 1.1.</t>
  </si>
  <si>
    <t>ОСНОВНОЕ 
МЕРОПРИЯТИЕ 2.2.</t>
  </si>
  <si>
    <t>ОСНОВНОЕ 
МЕРОПРИЯТИЕ 2.1.</t>
  </si>
  <si>
    <t>%</t>
  </si>
  <si>
    <t>1.1.1.</t>
  </si>
  <si>
    <t> 1.2.1</t>
  </si>
  <si>
    <t>1.3.1</t>
  </si>
  <si>
    <t>2.1</t>
  </si>
  <si>
    <t>2.1.1.</t>
  </si>
  <si>
    <t>Проведение мероприятий, направленных на организацию досуга и вовлечения пожилых людей в общественную жизнь</t>
  </si>
  <si>
    <t>шт.</t>
  </si>
  <si>
    <t>2.2.1</t>
  </si>
  <si>
    <t>4.1.1</t>
  </si>
  <si>
    <t>1.1</t>
  </si>
  <si>
    <t>ОСНОВНОЕ 
МЕРОПРИЯТИЕ 1.3.</t>
  </si>
  <si>
    <t xml:space="preserve">Оказание финансовой поддержки социально направленным общественным организациям Павловского муниципального района  </t>
  </si>
  <si>
    <t>ПОДПРОГРАММА 3</t>
  </si>
  <si>
    <t>ОСНОВНОЕ 
МЕРОПРИЯТИЕ 3.1.</t>
  </si>
  <si>
    <t>ПОДПРОГРАММА 4</t>
  </si>
  <si>
    <t>ОСНОВНОЕ 
МЕРОПРИЯТИЕ 4.1.</t>
  </si>
  <si>
    <t>ОСНОВНОЕ 
МЕРОПРИЯТИЕ 4.2.</t>
  </si>
  <si>
    <t>ОСНОВНОЕ 
МЕРОПРИЯТИЕ 4.3.</t>
  </si>
  <si>
    <t>ОСНОВНОЕ 
МЕРОПРИЯТИЕ 4.4.</t>
  </si>
  <si>
    <t>0113</t>
  </si>
  <si>
    <t>0801</t>
  </si>
  <si>
    <t>1001</t>
  </si>
  <si>
    <t>Глава Павловского                                                                                         муниципального района                              Воронежской области</t>
  </si>
  <si>
    <t>2.1.1</t>
  </si>
  <si>
    <t>Администрация Павловского муниципального района  Воронежской области</t>
  </si>
  <si>
    <t>Организация уличного освещения</t>
  </si>
  <si>
    <t>0503</t>
  </si>
  <si>
    <t>ОСНОВНОЕ МЕРОПРИЯТИЕ 1.2.</t>
  </si>
  <si>
    <t>Организация мест захоронения</t>
  </si>
  <si>
    <t>ОСНОВНОЕ МЕРОПРИЯТИЕ 1.3.</t>
  </si>
  <si>
    <t>Организация водоснабжения</t>
  </si>
  <si>
    <t>ОСНОВНОЕ МЕРОПРИЯТИЕ 1.4.</t>
  </si>
  <si>
    <t>Организация газоснабжения</t>
  </si>
  <si>
    <t>ОСНОВНОЕ МЕРОПРИЯТИЕ 1.5.</t>
  </si>
  <si>
    <t>Благоустройство территории сельского поселения</t>
  </si>
  <si>
    <t>ОСНОВНОЕ МЕРОПРИЯТИЕ 1.6.</t>
  </si>
  <si>
    <t>Осуществление дорожной деятельности в отношении автомобильных дорог местного значения</t>
  </si>
  <si>
    <t>ОСНОВНОЕ МЕРОПРИЯТИЕ 1.7.</t>
  </si>
  <si>
    <t>Озеленение территории</t>
  </si>
  <si>
    <t>0409</t>
  </si>
  <si>
    <t>ОСНОВНОЕ МЕРОПРИЯТИЕ 1.8.</t>
  </si>
  <si>
    <t>Обеспечение сохранности и ремонт военно-мемориальных объектов</t>
  </si>
  <si>
    <t>ОСНОВНОЕ МЕРОПРИЯТИЕ 1.9.</t>
  </si>
  <si>
    <t>Культурно-досуговая деятельность и развитие народного творчества</t>
  </si>
  <si>
    <t>Укрепление материально-технической базы учреждений культуры</t>
  </si>
  <si>
    <t>Обеспечение реализации муниципальной программы</t>
  </si>
  <si>
    <t>0102</t>
  </si>
  <si>
    <t>0104</t>
  </si>
  <si>
    <t>ОСНОВНОЕ 
МЕРОПРИЯТИЕ 3.2.</t>
  </si>
  <si>
    <t>0203</t>
  </si>
  <si>
    <t>0314</t>
  </si>
  <si>
    <t>1101</t>
  </si>
  <si>
    <t>1301</t>
  </si>
  <si>
    <t>Предупреждение и помощь населению в чрезвычайных ситуациях</t>
  </si>
  <si>
    <t>Обеспечение первичных мер пожарной безопасности на территории сельского поселения</t>
  </si>
  <si>
    <t>Профилактика преступности, обеспечение необходимых условий для безопасной жизнедеятельности</t>
  </si>
  <si>
    <t>Профилактика коррупции</t>
  </si>
  <si>
    <t>ПОДПРОГРАММА 5</t>
  </si>
  <si>
    <t>ОСНОВНОЕ 
МЕРОПРИЯТИЕ 5.1.</t>
  </si>
  <si>
    <t>Повышение энергетической эффективности в электроснабжении</t>
  </si>
  <si>
    <t>ОСНОВНОЕ 
МЕРОПРИЯТИЕ 5.2.</t>
  </si>
  <si>
    <t>Повышение энергетической эффективности в газоснабжении</t>
  </si>
  <si>
    <t>ОСНОВНОЕ 
МЕРОПРИЯТИЕ 5.3.</t>
  </si>
  <si>
    <t>Повышение энергетической эффективности в водоснабжении</t>
  </si>
  <si>
    <t>Повышение уровня благоустройства сельской территории</t>
  </si>
  <si>
    <t>Содержание мест захоронения в надлежащем состоянии</t>
  </si>
  <si>
    <t>Реконструкция и развитие сетей коммунальной инфраструктуры;                                 повышение удовлетворенности населения уровнем жилищно-коммунального обслуживания</t>
  </si>
  <si>
    <t xml:space="preserve">Повышение уровня благоустройства сельской территории;             создание комфортных условий для отдыха населения        </t>
  </si>
  <si>
    <t>Приведение улично-дорожной сети в соответствии с нормативными требованиями</t>
  </si>
  <si>
    <t>Улучшение экологической обстановки и создание благоприятных условий для проживания населения, сохранение биологического разнообразия</t>
  </si>
  <si>
    <t>Сохранность военно-мемориальных объектов и содержание  в надлежащем состоянии</t>
  </si>
  <si>
    <t xml:space="preserve">Создание ТОС и с их помощью решение проблем сельской территории </t>
  </si>
  <si>
    <t>сохранение и эффективное использование культурного наследия;                          решение организации досуга молодежи, формирование правильной ценностной ориентации подрастающего поколения</t>
  </si>
  <si>
    <t>Сохранение и укрепление материально-технической базы учреждений культуры</t>
  </si>
  <si>
    <t>Создание эффективной системы планирования и управления реализацией мероприятий муниципальной программы;                  обеспечение эффективного и целенаправленного расходования бюджетных средств</t>
  </si>
  <si>
    <t>Создание эффективной системы защиты населения от чрезвычайных ситуаций природного и техногенного характера</t>
  </si>
  <si>
    <t xml:space="preserve">Снижение рисков и смягчение последствий чрезвычайных ситуаций природного и техногенного характера </t>
  </si>
  <si>
    <t>Повышение качества и результативности противодействия преступности</t>
  </si>
  <si>
    <t>Повышение качества и результативности противодействия коррупции</t>
  </si>
  <si>
    <t xml:space="preserve">Повышение эффективности  использования энергетических ресурсов    </t>
  </si>
  <si>
    <t>Обеспечение устойчивого социально-экономического развития сельского поселения;                          создание комфортных условий для проживания жителей сельского поселения</t>
  </si>
  <si>
    <t>Реконструкция и развитие сетей коммунальной инфраструктуры;                                 обеспечение населения качественной питьевой водой, соответствующей требованиям безопасности, установленным санитарно-эпидемиологическими нормами</t>
  </si>
  <si>
    <t>ОСНОВНОЕ 
МЕРОПРИЯТИЕ 1.8.</t>
  </si>
  <si>
    <t>ОСНОВНОЕ 
МЕРОПРИЯТИЕ 1.9.</t>
  </si>
  <si>
    <t>ОСНОВНОЕ 
МЕРОПРИЯТИЕ 1.4.</t>
  </si>
  <si>
    <t>ОСНОВНОЕ 
МЕРОПРИЯТИЕ 1.5.</t>
  </si>
  <si>
    <t>ОСНОВНОЕ 
МЕРОПРИЯТИЕ 1.6.</t>
  </si>
  <si>
    <t>ОСНОВНОЕ 
МЕРОПРИЯТИЕ 1.7.</t>
  </si>
  <si>
    <t>бюджет сельского поселения</t>
  </si>
  <si>
    <t xml:space="preserve">ОСНОВНОЕ МЕРОПРИЯТИЕ 1.1 Организация уличного освещения
</t>
  </si>
  <si>
    <t>ОСНОВНОЕ  МЕРОПРИЯТИЕ 1.2. Организация мест захоронения</t>
  </si>
  <si>
    <t>ОСНОВНОЕ  МЕРОПРИЯТИЕ 1.3. Организация водоснабжения</t>
  </si>
  <si>
    <t>ОСНОВНОЕ  МЕРОПРИЯТИЕ 1.4. Организация газоснабжения</t>
  </si>
  <si>
    <t>1.4.1</t>
  </si>
  <si>
    <t>ОСНОВНОЕ  МЕРОПРИЯТИЕ 1.5. Благоустройство территории сельского поселения</t>
  </si>
  <si>
    <t>1.5.1</t>
  </si>
  <si>
    <t>1.6.1</t>
  </si>
  <si>
    <t>1.7.1</t>
  </si>
  <si>
    <t>1.8.1</t>
  </si>
  <si>
    <t>1.9.1</t>
  </si>
  <si>
    <t>ОСНОВНОЕ  МЕРОПРИЯТИЕ 2.1  Культурно-досуговая деятельность и развитие народного творчества</t>
  </si>
  <si>
    <t xml:space="preserve">ОСНОВНОЕ  МЕРОПРИЯТИЕ 2.2. Укрепление материально-технической базы учреждений культуры </t>
  </si>
  <si>
    <t>ПОДПРОГРАММА 3 "Обеспечение реализации муниципальной программы"</t>
  </si>
  <si>
    <t>3.1.</t>
  </si>
  <si>
    <t>3.1.1.</t>
  </si>
  <si>
    <t>3.2.2.</t>
  </si>
  <si>
    <t>4.1</t>
  </si>
  <si>
    <t>ОСНОВНОЕ МЕРОПРИЯТИЕ 4.1. Предупреждение и помощь населению в чрезвычайных ситуациях</t>
  </si>
  <si>
    <t>ОСНОВНОЕ МЕРОПРИЯТИЕ 4.2. Обеспечение первичных мер пожарной безопасности на территории сельского поселения</t>
  </si>
  <si>
    <t>4.2.1.</t>
  </si>
  <si>
    <t>4.3.1.</t>
  </si>
  <si>
    <t>5.1.</t>
  </si>
  <si>
    <t>5.1.1</t>
  </si>
  <si>
    <t>ОСНОВНОЕ МЕРОПРИЯТИЕ 5.2. Повышение энергетической эффективности в газоснабжении</t>
  </si>
  <si>
    <t>ОСНОВНОЕ МЕРОПРИЯТИЕ 5.3. Повышение энергетической эффективности в водоснабжении</t>
  </si>
  <si>
    <t>5.2.1.</t>
  </si>
  <si>
    <t>5.3.1.</t>
  </si>
  <si>
    <t>Уровень газификации домов сетевым газом</t>
  </si>
  <si>
    <t>ОСНОВНОЕ  МЕРОПРИЯТИЕ 1.6. Осуществление дорожной деятельности в отношении автомобильных дорог местного значения</t>
  </si>
  <si>
    <t>ОСНОВНОЕ  МЕРОПРИЯТИЕ 1.7. Озеленение территории</t>
  </si>
  <si>
    <t>ОСНОВНОЕ  МЕРОПРИЯТИЕ 1.8. Обеспечение сохранности и ремонт военно-мемориальных объектов</t>
  </si>
  <si>
    <t xml:space="preserve">Доля внедрения поселением светодиодных светильников  в системе наружного освещения </t>
  </si>
  <si>
    <t>Содержание мест захоронения</t>
  </si>
  <si>
    <t>да/нет</t>
  </si>
  <si>
    <t>Количество благоустроенных мест массового отдыха</t>
  </si>
  <si>
    <t>Доля протяженности освещенных частей улиц, проездов, набережных к их общей протяженности</t>
  </si>
  <si>
    <t>Обеспеченность населения центральным водоснабжением</t>
  </si>
  <si>
    <t>Количество отремонтированных и благоустроенных военно-мемориальных объектов</t>
  </si>
  <si>
    <t>Количество культурно-досуговых мероприятий, проводимых учреждениями культуры</t>
  </si>
  <si>
    <t>Количество отремонтированных учреждений культуры</t>
  </si>
  <si>
    <t>Уровень использования плановых назначений по расходам на реализацию подпрограммы</t>
  </si>
  <si>
    <t>Проведение мероприятий по дезинсекционным и акарицидным обработкам</t>
  </si>
  <si>
    <t>Доля расходов бюджета поселения на содержание органов местного самоуправления</t>
  </si>
  <si>
    <t>руб.</t>
  </si>
  <si>
    <t>Полнота информационного обеспечения населения</t>
  </si>
  <si>
    <t xml:space="preserve">Доля расходов бюджета поселения на обеспечение выполнения других расходных обязательств  </t>
  </si>
  <si>
    <t>1.</t>
  </si>
  <si>
    <t>Оказание поддержки гражданам и их объединениям, участвующим в охране общественного порядка, создание условий для деятельности добровольных народных дружин</t>
  </si>
  <si>
    <t xml:space="preserve">Доля объемов воды, потребляемой (используемой) бюджетными учреждениями, расчеты за которую осуществляются с использованием приборов учета, в общем объеме воды, потребляемой (используемой) бюджетными учреждениями </t>
  </si>
  <si>
    <t xml:space="preserve">Доля объемов природного газа, потребляемого (используемого) бюджетными учреждениями, расчеты за который осуществляются с использованием приборов учета, в общем объеме природного газа, потребляемого (используемого) бюджетными учреждениями </t>
  </si>
  <si>
    <t>Количество высаженных деревьев</t>
  </si>
  <si>
    <t xml:space="preserve"> Численность пожаров относительно базового года</t>
  </si>
  <si>
    <t>Доля расходов бюджета на обеспечение энергетическими ресурсами бюджетных учреждений</t>
  </si>
  <si>
    <t>Доля расходов бюджета на обеспечение выполнения мероприятий подпрограммы</t>
  </si>
  <si>
    <t>да</t>
  </si>
  <si>
    <t>Количество посещающих культурно-досуговые мероприятия</t>
  </si>
  <si>
    <t>чел.</t>
  </si>
  <si>
    <t>Доля протяженности автомобильных дорог общего пользования, отвечающих нормативным требованиям</t>
  </si>
  <si>
    <t>Количество ТОС, организованных в поселении</t>
  </si>
  <si>
    <t>Расходы бюджета на выполнение мероприятий программы в расчете на 1 жителя</t>
  </si>
  <si>
    <t>ОСНОВНОЕ МЕРОПРИЯТИЕ 4.3. Профилактика преступности, обеспечение необходимых условий для безопасной жизнедеятельности</t>
  </si>
  <si>
    <t>ОСНОВНОЕ МЕРОПРИЯТИЕ 5.1. Повышение энергетической эффективности в электроснабжении</t>
  </si>
  <si>
    <t>Создание безопасной и комфортной среды проживания и жизнедеятельности граждан</t>
  </si>
  <si>
    <t>0412</t>
  </si>
  <si>
    <t>0502</t>
  </si>
  <si>
    <t>Сведения о достижении значений показателей (индикаторов) муниципальной программы</t>
  </si>
  <si>
    <t>Значение показателя (индикатора)</t>
  </si>
  <si>
    <t>план</t>
  </si>
  <si>
    <t>факт</t>
  </si>
  <si>
    <t>Обоснование отклонений значений показавтеля (индикатора)</t>
  </si>
  <si>
    <t>предусмотрено планом</t>
  </si>
  <si>
    <t xml:space="preserve">Кассовое исполнение муниципальной программы </t>
  </si>
  <si>
    <t>Павловского муниципального района, внебюджетных источников на реализацию целей муниципальной программы</t>
  </si>
  <si>
    <t>Расходы за отчетный период</t>
  </si>
  <si>
    <t>фактически профинансировано</t>
  </si>
  <si>
    <t>предусмотрено решением СНД о бюджете сельского поселения</t>
  </si>
  <si>
    <t>Расходы бюджета сельского поселения за отчетный год, тыс.руб.</t>
  </si>
  <si>
    <t>Код бюджетной классификации (далее-КБК):     РзПз</t>
  </si>
  <si>
    <t>1</t>
  </si>
  <si>
    <t xml:space="preserve">Отчет о кассовых расходах бюджета Гаврильского сельского поселения Павловского муниципального </t>
  </si>
  <si>
    <t>района на реализацию муниципальной программы Гаврильского сельского поселения</t>
  </si>
  <si>
    <t xml:space="preserve">«Социально-экономическое развитие Гаврильского сельского поселения»  </t>
  </si>
  <si>
    <t xml:space="preserve">«Развитие инфраструктуры и благоустройство территории Гаврильского сельского поселения» </t>
  </si>
  <si>
    <t>Поддержка и развитие ТОС на территории Гаврильского сельского поселения</t>
  </si>
  <si>
    <t>Развитие культуры Гаврильского сельского поселения</t>
  </si>
  <si>
    <t>Финансовое обеспечение деятельности органов местного самоуправления Гаврильского сельского поселения</t>
  </si>
  <si>
    <t>Финансовое обеспечение выполнения других расходных обязательств Гаврильского сельского поселения органами местного самоуправления Гаврильского сельского поселения</t>
  </si>
  <si>
    <t>Безопасность и правопорядок на территории Гаврильского сельского поселения</t>
  </si>
  <si>
    <t>Энергосбережение и повышение энергетической эффективности на территории Гаврильского сельского поселения</t>
  </si>
  <si>
    <t xml:space="preserve">Отчет о выполнении Плана реализации муниципальной программы Гаврильского сельского поселения Павловского муниципального района </t>
  </si>
  <si>
    <t xml:space="preserve">«Социально-экономическое развитие Гаврильского сельского поселения» </t>
  </si>
  <si>
    <t>Администрация Гаврильского сельского поселения</t>
  </si>
  <si>
    <t>МКУК "Гаврильское КДО"</t>
  </si>
  <si>
    <t>«Развитие инфраструктуры и благоустройство территории Гаврильского сельского поселения»</t>
  </si>
  <si>
    <t>Сохранение и развитие культурного потенциала Гаврильского сельского поселения</t>
  </si>
  <si>
    <t>"Энергосбережение и повышение энергетической эффективности на территории Гаврильского сельского поселения"</t>
  </si>
  <si>
    <t>Отчет о расходах федерального, областного и бюджета Гаврильского сельского поселения Павловского</t>
  </si>
  <si>
    <t>Гаврильского сельского поселения Павловского муниципального района</t>
  </si>
  <si>
    <t>МУНИЦИПАЛЬНАЯ ПРОГРАММА "Социально-экономическое развитие Гаврильского сельского поселения"</t>
  </si>
  <si>
    <t>ПОДПРОГРАММА 1  «Развитие инфраструктуры и благоустройство территории Гаврильского сельского поселения»</t>
  </si>
  <si>
    <t>ОСНОВНОЕ  МЕРОПРИЯТИЕ 1.9. Поддержка и развитие ТОС на территории Гаврильского сельского поселения</t>
  </si>
  <si>
    <t>ПОДПРОГРАММА 2 «Развитие культуры Гаврильского сельского поселения»</t>
  </si>
  <si>
    <t>ОСНОВНОЕ  МЕРОПРИЯТИЕ 3.1. Финансовое обеспечение деятельности органов местного самоуправления Гаврильского сельского поселения</t>
  </si>
  <si>
    <t>ОСНОВНОЕ  МЕРОПРИЯТИЕ 3.2. Финансовое обеспечение выполнения других расходных обязательств Гаврильского сельского поселения органами местного самоуправления Гаврильского сельского поселения</t>
  </si>
  <si>
    <t>ПОДПРОГРАММА 4 "Безопасность и правопорядок на территории Гаврильского сельского поселения"</t>
  </si>
  <si>
    <t>ПОДПРОГРАММА 5 "Энергосбережение и повышение энергетической эффективности на территории Гаврильского сельского поселения"</t>
  </si>
  <si>
    <t>75</t>
  </si>
  <si>
    <t>87,4</t>
  </si>
  <si>
    <t>100</t>
  </si>
  <si>
    <t>за 2023 год</t>
  </si>
  <si>
    <t>Павловского муниципального района по состоянию на 01 января 2024 года</t>
  </si>
  <si>
    <t>Гаврильского сельского поселения Павловского муниципального района по состоянию на 01 января 2024 года</t>
  </si>
  <si>
    <t>по состоянию на 01 января 2024 года</t>
  </si>
  <si>
    <t>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</si>
</sst>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justify" vertical="top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4" fontId="1" fillId="0" borderId="0" xfId="0" applyNumberFormat="1" applyFont="1"/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49" fontId="1" fillId="4" borderId="1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justify" wrapText="1"/>
    </xf>
    <xf numFmtId="0" fontId="1" fillId="4" borderId="6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2" fontId="2" fillId="4" borderId="1" xfId="0" applyNumberFormat="1" applyFont="1" applyFill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" fontId="8" fillId="2" borderId="0" xfId="0" applyNumberFormat="1" applyFont="1" applyFill="1" applyBorder="1" applyAlignment="1">
      <alignment wrapText="1"/>
    </xf>
    <xf numFmtId="4" fontId="6" fillId="2" borderId="0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Border="1" applyAlignment="1">
      <alignment wrapText="1"/>
    </xf>
    <xf numFmtId="4" fontId="7" fillId="0" borderId="0" xfId="0" applyNumberFormat="1" applyFont="1" applyBorder="1"/>
    <xf numFmtId="4" fontId="6" fillId="2" borderId="0" xfId="0" applyNumberFormat="1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wrapText="1"/>
    </xf>
    <xf numFmtId="4" fontId="1" fillId="0" borderId="0" xfId="0" applyNumberFormat="1" applyFont="1" applyBorder="1"/>
    <xf numFmtId="4" fontId="2" fillId="2" borderId="0" xfId="0" applyNumberFormat="1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wrapText="1"/>
    </xf>
    <xf numFmtId="49" fontId="8" fillId="4" borderId="1" xfId="0" applyNumberFormat="1" applyFont="1" applyFill="1" applyBorder="1" applyAlignment="1">
      <alignment horizontal="right" vertical="top" wrapText="1"/>
    </xf>
    <xf numFmtId="4" fontId="8" fillId="4" borderId="1" xfId="0" applyNumberFormat="1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right" vertical="top" wrapText="1"/>
    </xf>
    <xf numFmtId="4" fontId="6" fillId="4" borderId="3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justify" wrapText="1"/>
    </xf>
    <xf numFmtId="4" fontId="6" fillId="4" borderId="8" xfId="0" applyNumberFormat="1" applyFont="1" applyFill="1" applyBorder="1" applyAlignment="1">
      <alignment vertical="top" wrapText="1"/>
    </xf>
    <xf numFmtId="4" fontId="7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vertical="top" wrapText="1"/>
    </xf>
    <xf numFmtId="4" fontId="6" fillId="4" borderId="3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4" fontId="1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justify" wrapText="1"/>
    </xf>
    <xf numFmtId="49" fontId="2" fillId="4" borderId="5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4" fontId="6" fillId="4" borderId="3" xfId="0" applyNumberFormat="1" applyFont="1" applyFill="1" applyBorder="1" applyAlignment="1">
      <alignment wrapText="1"/>
    </xf>
    <xf numFmtId="4" fontId="6" fillId="4" borderId="3" xfId="0" applyNumberFormat="1" applyFont="1" applyFill="1" applyBorder="1" applyAlignment="1">
      <alignment horizontal="right" wrapText="1"/>
    </xf>
    <xf numFmtId="4" fontId="7" fillId="4" borderId="3" xfId="0" applyNumberFormat="1" applyFont="1" applyFill="1" applyBorder="1"/>
    <xf numFmtId="4" fontId="6" fillId="4" borderId="1" xfId="0" applyNumberFormat="1" applyFont="1" applyFill="1" applyBorder="1" applyAlignment="1">
      <alignment horizontal="right" vertical="top" wrapText="1"/>
    </xf>
    <xf numFmtId="49" fontId="2" fillId="4" borderId="4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vertical="top" wrapText="1"/>
    </xf>
    <xf numFmtId="49" fontId="6" fillId="4" borderId="4" xfId="0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wrapText="1"/>
    </xf>
    <xf numFmtId="0" fontId="1" fillId="4" borderId="0" xfId="0" applyFont="1" applyFill="1"/>
    <xf numFmtId="3" fontId="1" fillId="0" borderId="6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wrapText="1"/>
    </xf>
    <xf numFmtId="49" fontId="1" fillId="4" borderId="7" xfId="0" applyNumberFormat="1" applyFont="1" applyFill="1" applyBorder="1" applyAlignment="1">
      <alignment wrapText="1"/>
    </xf>
    <xf numFmtId="49" fontId="1" fillId="4" borderId="8" xfId="0" applyNumberFormat="1" applyFont="1" applyFill="1" applyBorder="1" applyAlignment="1">
      <alignment wrapText="1"/>
    </xf>
    <xf numFmtId="0" fontId="1" fillId="4" borderId="9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9" fontId="1" fillId="4" borderId="9" xfId="0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SheetLayoutView="100" zoomScalePageLayoutView="80" workbookViewId="0">
      <selection activeCell="B57" sqref="B57"/>
    </sheetView>
  </sheetViews>
  <sheetFormatPr defaultRowHeight="15.75" x14ac:dyDescent="0.25"/>
  <cols>
    <col min="1" max="1" width="6.28515625" style="1" customWidth="1"/>
    <col min="2" max="2" width="59.42578125" style="1" customWidth="1"/>
    <col min="3" max="3" width="10.5703125" style="1" customWidth="1"/>
    <col min="4" max="4" width="18.140625" style="1" customWidth="1"/>
    <col min="5" max="5" width="17.42578125" style="1" customWidth="1"/>
    <col min="6" max="6" width="25.28515625" style="1" customWidth="1"/>
    <col min="7" max="16384" width="9.140625" style="1"/>
  </cols>
  <sheetData>
    <row r="1" spans="1:6" ht="18.75" customHeight="1" x14ac:dyDescent="0.25">
      <c r="A1" s="134" t="s">
        <v>194</v>
      </c>
      <c r="B1" s="134"/>
      <c r="C1" s="134"/>
      <c r="D1" s="134"/>
      <c r="E1" s="134"/>
      <c r="F1" s="134"/>
    </row>
    <row r="2" spans="1:6" ht="18.75" customHeight="1" x14ac:dyDescent="0.25">
      <c r="A2" s="134" t="s">
        <v>226</v>
      </c>
      <c r="B2" s="134"/>
      <c r="C2" s="134"/>
      <c r="D2" s="134"/>
      <c r="E2" s="134"/>
      <c r="F2" s="134"/>
    </row>
    <row r="3" spans="1:6" ht="18.75" customHeight="1" x14ac:dyDescent="0.25">
      <c r="A3" s="134" t="s">
        <v>219</v>
      </c>
      <c r="B3" s="134"/>
      <c r="C3" s="134"/>
      <c r="D3" s="134"/>
      <c r="E3" s="134"/>
      <c r="F3" s="134"/>
    </row>
    <row r="4" spans="1:6" ht="16.5" x14ac:dyDescent="0.25">
      <c r="A4" s="132" t="s">
        <v>238</v>
      </c>
      <c r="B4" s="132"/>
      <c r="C4" s="132"/>
      <c r="D4" s="132"/>
      <c r="E4" s="132"/>
      <c r="F4" s="132"/>
    </row>
    <row r="5" spans="1:6" ht="40.5" customHeight="1" x14ac:dyDescent="0.25">
      <c r="A5" s="133" t="s">
        <v>0</v>
      </c>
      <c r="B5" s="133" t="s">
        <v>1</v>
      </c>
      <c r="C5" s="133" t="s">
        <v>2</v>
      </c>
      <c r="D5" s="137" t="s">
        <v>195</v>
      </c>
      <c r="E5" s="138"/>
      <c r="F5" s="135" t="s">
        <v>198</v>
      </c>
    </row>
    <row r="6" spans="1:6" x14ac:dyDescent="0.25">
      <c r="A6" s="133"/>
      <c r="B6" s="133"/>
      <c r="C6" s="133"/>
      <c r="D6" s="74" t="s">
        <v>196</v>
      </c>
      <c r="E6" s="74" t="s">
        <v>197</v>
      </c>
      <c r="F6" s="136"/>
    </row>
    <row r="7" spans="1:6" x14ac:dyDescent="0.25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</row>
    <row r="8" spans="1:6" x14ac:dyDescent="0.25">
      <c r="A8" s="130" t="s">
        <v>227</v>
      </c>
      <c r="B8" s="131"/>
      <c r="C8" s="131"/>
      <c r="D8" s="131"/>
      <c r="E8" s="131"/>
      <c r="F8" s="130"/>
    </row>
    <row r="9" spans="1:6" ht="31.5" x14ac:dyDescent="0.25">
      <c r="A9" s="42" t="s">
        <v>175</v>
      </c>
      <c r="B9" s="62" t="s">
        <v>188</v>
      </c>
      <c r="C9" s="42" t="s">
        <v>172</v>
      </c>
      <c r="D9" s="129">
        <v>9404</v>
      </c>
      <c r="E9" s="129">
        <v>8152</v>
      </c>
      <c r="F9" s="64"/>
    </row>
    <row r="10" spans="1:6" x14ac:dyDescent="0.25">
      <c r="A10" s="130" t="s">
        <v>228</v>
      </c>
      <c r="B10" s="130"/>
      <c r="C10" s="130"/>
      <c r="D10" s="130"/>
      <c r="E10" s="130"/>
      <c r="F10" s="130"/>
    </row>
    <row r="11" spans="1:6" ht="37.5" customHeight="1" x14ac:dyDescent="0.25">
      <c r="A11" s="47" t="s">
        <v>48</v>
      </c>
      <c r="B11" s="49" t="s">
        <v>182</v>
      </c>
      <c r="C11" s="74" t="s">
        <v>38</v>
      </c>
      <c r="D11" s="65">
        <v>38.1</v>
      </c>
      <c r="E11" s="65">
        <v>28.8</v>
      </c>
      <c r="F11" s="65"/>
    </row>
    <row r="12" spans="1:6" hidden="1" x14ac:dyDescent="0.25">
      <c r="A12" s="74" t="s">
        <v>4</v>
      </c>
      <c r="B12" s="74" t="s">
        <v>6</v>
      </c>
      <c r="C12" s="74"/>
      <c r="D12" s="74"/>
      <c r="E12" s="74"/>
      <c r="F12" s="74"/>
    </row>
    <row r="13" spans="1:6" hidden="1" x14ac:dyDescent="0.25">
      <c r="A13" s="73"/>
      <c r="B13" s="74" t="s">
        <v>4</v>
      </c>
      <c r="C13" s="73"/>
      <c r="D13" s="73"/>
      <c r="E13" s="73"/>
      <c r="F13" s="73"/>
    </row>
    <row r="14" spans="1:6" ht="15.75" customHeight="1" x14ac:dyDescent="0.25">
      <c r="A14" s="130" t="s">
        <v>128</v>
      </c>
      <c r="B14" s="131"/>
      <c r="C14" s="130"/>
      <c r="D14" s="130"/>
      <c r="E14" s="130"/>
      <c r="F14" s="130"/>
    </row>
    <row r="15" spans="1:6" ht="31.5" x14ac:dyDescent="0.25">
      <c r="A15" s="42" t="s">
        <v>39</v>
      </c>
      <c r="B15" s="59" t="s">
        <v>164</v>
      </c>
      <c r="C15" s="48" t="s">
        <v>38</v>
      </c>
      <c r="D15" s="74">
        <v>92.6</v>
      </c>
      <c r="E15" s="96">
        <v>92.6</v>
      </c>
      <c r="F15" s="74"/>
    </row>
    <row r="16" spans="1:6" ht="31.5" hidden="1" x14ac:dyDescent="0.25">
      <c r="A16" s="74" t="s">
        <v>4</v>
      </c>
      <c r="B16" s="54" t="s">
        <v>7</v>
      </c>
      <c r="C16" s="74"/>
      <c r="D16" s="74"/>
      <c r="E16" s="74"/>
      <c r="F16" s="74"/>
    </row>
    <row r="17" spans="1:6" hidden="1" x14ac:dyDescent="0.25">
      <c r="A17" s="73"/>
      <c r="B17" s="74" t="s">
        <v>4</v>
      </c>
      <c r="C17" s="73"/>
      <c r="D17" s="73"/>
      <c r="E17" s="73"/>
      <c r="F17" s="73"/>
    </row>
    <row r="18" spans="1:6" x14ac:dyDescent="0.25">
      <c r="A18" s="131" t="s">
        <v>129</v>
      </c>
      <c r="B18" s="131"/>
      <c r="C18" s="131"/>
      <c r="D18" s="130"/>
      <c r="E18" s="130"/>
      <c r="F18" s="130"/>
    </row>
    <row r="19" spans="1:6" x14ac:dyDescent="0.25">
      <c r="A19" s="55" t="s">
        <v>40</v>
      </c>
      <c r="B19" s="55" t="s">
        <v>161</v>
      </c>
      <c r="C19" s="74" t="s">
        <v>162</v>
      </c>
      <c r="D19" s="74" t="s">
        <v>183</v>
      </c>
      <c r="E19" s="95" t="s">
        <v>183</v>
      </c>
      <c r="F19" s="74"/>
    </row>
    <row r="20" spans="1:6" x14ac:dyDescent="0.25">
      <c r="A20" s="143" t="s">
        <v>130</v>
      </c>
      <c r="B20" s="144"/>
      <c r="C20" s="144"/>
      <c r="D20" s="144"/>
      <c r="E20" s="144"/>
      <c r="F20" s="145"/>
    </row>
    <row r="21" spans="1:6" ht="24.75" customHeight="1" x14ac:dyDescent="0.25">
      <c r="A21" s="43" t="s">
        <v>41</v>
      </c>
      <c r="B21" s="43" t="s">
        <v>165</v>
      </c>
      <c r="C21" s="56" t="s">
        <v>38</v>
      </c>
      <c r="D21" s="56" t="s">
        <v>235</v>
      </c>
      <c r="E21" s="56" t="s">
        <v>235</v>
      </c>
      <c r="F21" s="56"/>
    </row>
    <row r="22" spans="1:6" x14ac:dyDescent="0.25">
      <c r="A22" s="143" t="s">
        <v>131</v>
      </c>
      <c r="B22" s="144"/>
      <c r="C22" s="144"/>
      <c r="D22" s="144"/>
      <c r="E22" s="144"/>
      <c r="F22" s="145"/>
    </row>
    <row r="23" spans="1:6" x14ac:dyDescent="0.25">
      <c r="A23" s="43" t="s">
        <v>132</v>
      </c>
      <c r="B23" s="43" t="s">
        <v>156</v>
      </c>
      <c r="C23" s="56" t="s">
        <v>38</v>
      </c>
      <c r="D23" s="56" t="s">
        <v>236</v>
      </c>
      <c r="E23" s="56" t="s">
        <v>236</v>
      </c>
      <c r="F23" s="56"/>
    </row>
    <row r="24" spans="1:6" x14ac:dyDescent="0.25">
      <c r="A24" s="143" t="s">
        <v>133</v>
      </c>
      <c r="B24" s="144"/>
      <c r="C24" s="144"/>
      <c r="D24" s="144"/>
      <c r="E24" s="144"/>
      <c r="F24" s="145"/>
    </row>
    <row r="25" spans="1:6" s="51" customFormat="1" ht="21.75" customHeight="1" x14ac:dyDescent="0.25">
      <c r="A25" s="43" t="s">
        <v>134</v>
      </c>
      <c r="B25" s="43" t="s">
        <v>163</v>
      </c>
      <c r="C25" s="56" t="s">
        <v>45</v>
      </c>
      <c r="D25" s="56" t="s">
        <v>207</v>
      </c>
      <c r="E25" s="56" t="s">
        <v>207</v>
      </c>
      <c r="F25" s="56"/>
    </row>
    <row r="26" spans="1:6" x14ac:dyDescent="0.25">
      <c r="A26" s="143" t="s">
        <v>157</v>
      </c>
      <c r="B26" s="144"/>
      <c r="C26" s="144"/>
      <c r="D26" s="144"/>
      <c r="E26" s="144"/>
      <c r="F26" s="145"/>
    </row>
    <row r="27" spans="1:6" ht="37.5" customHeight="1" x14ac:dyDescent="0.25">
      <c r="A27" s="43" t="s">
        <v>135</v>
      </c>
      <c r="B27" s="43" t="s">
        <v>186</v>
      </c>
      <c r="C27" s="56" t="s">
        <v>38</v>
      </c>
      <c r="D27" s="56" t="s">
        <v>237</v>
      </c>
      <c r="E27" s="56" t="s">
        <v>237</v>
      </c>
      <c r="F27" s="56"/>
    </row>
    <row r="28" spans="1:6" x14ac:dyDescent="0.25">
      <c r="A28" s="143" t="s">
        <v>158</v>
      </c>
      <c r="B28" s="144"/>
      <c r="C28" s="144"/>
      <c r="D28" s="144"/>
      <c r="E28" s="144"/>
      <c r="F28" s="145"/>
    </row>
    <row r="29" spans="1:6" x14ac:dyDescent="0.25">
      <c r="A29" s="43" t="s">
        <v>136</v>
      </c>
      <c r="B29" s="75" t="s">
        <v>179</v>
      </c>
      <c r="C29" s="63" t="s">
        <v>45</v>
      </c>
      <c r="D29" s="74">
        <v>37</v>
      </c>
      <c r="E29" s="96">
        <v>37</v>
      </c>
      <c r="F29" s="74"/>
    </row>
    <row r="30" spans="1:6" x14ac:dyDescent="0.25">
      <c r="A30" s="143" t="s">
        <v>159</v>
      </c>
      <c r="B30" s="144"/>
      <c r="C30" s="144"/>
      <c r="D30" s="144"/>
      <c r="E30" s="144"/>
      <c r="F30" s="145"/>
    </row>
    <row r="31" spans="1:6" ht="31.5" x14ac:dyDescent="0.25">
      <c r="A31" s="56" t="s">
        <v>137</v>
      </c>
      <c r="B31" s="57" t="s">
        <v>166</v>
      </c>
      <c r="C31" s="56" t="s">
        <v>45</v>
      </c>
      <c r="D31" s="56" t="s">
        <v>207</v>
      </c>
      <c r="E31" s="56" t="s">
        <v>207</v>
      </c>
      <c r="F31" s="56"/>
    </row>
    <row r="32" spans="1:6" x14ac:dyDescent="0.25">
      <c r="A32" s="143" t="s">
        <v>229</v>
      </c>
      <c r="B32" s="157"/>
      <c r="C32" s="144"/>
      <c r="D32" s="144"/>
      <c r="E32" s="144"/>
      <c r="F32" s="145"/>
    </row>
    <row r="33" spans="1:6" x14ac:dyDescent="0.25">
      <c r="A33" s="60" t="s">
        <v>138</v>
      </c>
      <c r="B33" s="61" t="s">
        <v>187</v>
      </c>
      <c r="C33" s="53" t="s">
        <v>45</v>
      </c>
      <c r="D33" s="74">
        <v>5</v>
      </c>
      <c r="E33" s="74">
        <v>5</v>
      </c>
      <c r="F33" s="74"/>
    </row>
    <row r="34" spans="1:6" x14ac:dyDescent="0.25">
      <c r="A34" s="130" t="s">
        <v>230</v>
      </c>
      <c r="B34" s="151"/>
      <c r="C34" s="130"/>
      <c r="D34" s="130"/>
      <c r="E34" s="130"/>
      <c r="F34" s="130"/>
    </row>
    <row r="35" spans="1:6" s="28" customFormat="1" ht="36.75" customHeight="1" x14ac:dyDescent="0.25">
      <c r="A35" s="44" t="s">
        <v>42</v>
      </c>
      <c r="B35" s="73" t="s">
        <v>167</v>
      </c>
      <c r="C35" s="74" t="s">
        <v>45</v>
      </c>
      <c r="D35" s="74">
        <v>240</v>
      </c>
      <c r="E35" s="74">
        <v>240</v>
      </c>
      <c r="F35" s="74"/>
    </row>
    <row r="36" spans="1:6" hidden="1" x14ac:dyDescent="0.25">
      <c r="A36" s="74" t="s">
        <v>4</v>
      </c>
      <c r="B36" s="74" t="s">
        <v>10</v>
      </c>
      <c r="C36" s="73"/>
      <c r="D36" s="73"/>
      <c r="E36" s="73"/>
      <c r="F36" s="73"/>
    </row>
    <row r="37" spans="1:6" hidden="1" x14ac:dyDescent="0.25">
      <c r="A37" s="74" t="s">
        <v>4</v>
      </c>
      <c r="B37" s="74" t="s">
        <v>4</v>
      </c>
      <c r="C37" s="73"/>
      <c r="D37" s="73"/>
      <c r="E37" s="73"/>
      <c r="F37" s="73"/>
    </row>
    <row r="38" spans="1:6" ht="33" hidden="1" customHeight="1" x14ac:dyDescent="0.25">
      <c r="A38" s="156"/>
      <c r="B38" s="156"/>
      <c r="C38" s="156"/>
      <c r="D38" s="156"/>
      <c r="E38" s="156"/>
      <c r="F38" s="156"/>
    </row>
    <row r="39" spans="1:6" ht="53.25" hidden="1" customHeight="1" x14ac:dyDescent="0.25">
      <c r="A39" s="45" t="s">
        <v>43</v>
      </c>
      <c r="B39" s="46" t="s">
        <v>44</v>
      </c>
      <c r="C39" s="46" t="s">
        <v>45</v>
      </c>
      <c r="D39" s="46">
        <v>29</v>
      </c>
      <c r="E39" s="46">
        <v>29</v>
      </c>
      <c r="F39" s="76"/>
    </row>
    <row r="40" spans="1:6" x14ac:dyDescent="0.25">
      <c r="A40" s="139" t="s">
        <v>139</v>
      </c>
      <c r="B40" s="140"/>
      <c r="C40" s="140"/>
      <c r="D40" s="140"/>
      <c r="E40" s="140"/>
      <c r="F40" s="141"/>
    </row>
    <row r="41" spans="1:6" ht="25.5" customHeight="1" x14ac:dyDescent="0.25">
      <c r="A41" s="44" t="s">
        <v>62</v>
      </c>
      <c r="B41" s="73" t="s">
        <v>184</v>
      </c>
      <c r="C41" s="74" t="s">
        <v>185</v>
      </c>
      <c r="D41" s="64">
        <v>2800</v>
      </c>
      <c r="E41" s="64">
        <v>2800</v>
      </c>
      <c r="F41" s="64"/>
    </row>
    <row r="42" spans="1:6" x14ac:dyDescent="0.25">
      <c r="A42" s="139" t="s">
        <v>140</v>
      </c>
      <c r="B42" s="140"/>
      <c r="C42" s="140"/>
      <c r="D42" s="140"/>
      <c r="E42" s="140"/>
      <c r="F42" s="141"/>
    </row>
    <row r="43" spans="1:6" ht="26.25" customHeight="1" x14ac:dyDescent="0.25">
      <c r="A43" s="44" t="s">
        <v>46</v>
      </c>
      <c r="B43" s="73" t="s">
        <v>168</v>
      </c>
      <c r="C43" s="74" t="s">
        <v>45</v>
      </c>
      <c r="D43" s="74">
        <v>0</v>
      </c>
      <c r="E43" s="96">
        <v>0</v>
      </c>
      <c r="F43" s="74"/>
    </row>
    <row r="44" spans="1:6" x14ac:dyDescent="0.25">
      <c r="A44" s="139" t="s">
        <v>141</v>
      </c>
      <c r="B44" s="140"/>
      <c r="C44" s="140"/>
      <c r="D44" s="140"/>
      <c r="E44" s="140"/>
      <c r="F44" s="141"/>
    </row>
    <row r="45" spans="1:6" ht="34.5" customHeight="1" x14ac:dyDescent="0.25">
      <c r="A45" s="44" t="s">
        <v>142</v>
      </c>
      <c r="B45" s="73" t="s">
        <v>169</v>
      </c>
      <c r="C45" s="74" t="s">
        <v>38</v>
      </c>
      <c r="D45" s="74">
        <v>100</v>
      </c>
      <c r="E45" s="74">
        <v>100</v>
      </c>
      <c r="F45" s="74"/>
    </row>
    <row r="46" spans="1:6" ht="29.25" customHeight="1" x14ac:dyDescent="0.25">
      <c r="A46" s="147" t="s">
        <v>231</v>
      </c>
      <c r="B46" s="153"/>
      <c r="C46" s="149"/>
      <c r="D46" s="149"/>
      <c r="E46" s="149"/>
      <c r="F46" s="150"/>
    </row>
    <row r="47" spans="1:6" ht="31.5" x14ac:dyDescent="0.25">
      <c r="A47" s="52" t="s">
        <v>143</v>
      </c>
      <c r="B47" s="58" t="s">
        <v>171</v>
      </c>
      <c r="C47" s="48" t="s">
        <v>38</v>
      </c>
      <c r="D47" s="65">
        <v>36</v>
      </c>
      <c r="E47" s="65">
        <v>41.4</v>
      </c>
      <c r="F47" s="65"/>
    </row>
    <row r="48" spans="1:6" ht="33.75" customHeight="1" x14ac:dyDescent="0.25">
      <c r="A48" s="147" t="s">
        <v>232</v>
      </c>
      <c r="B48" s="154"/>
      <c r="C48" s="149"/>
      <c r="D48" s="149"/>
      <c r="E48" s="149"/>
      <c r="F48" s="150"/>
    </row>
    <row r="49" spans="1:6" ht="31.5" x14ac:dyDescent="0.25">
      <c r="A49" s="52" t="s">
        <v>144</v>
      </c>
      <c r="B49" s="58" t="s">
        <v>174</v>
      </c>
      <c r="C49" s="48" t="s">
        <v>38</v>
      </c>
      <c r="D49" s="74">
        <v>4</v>
      </c>
      <c r="E49" s="74">
        <v>5</v>
      </c>
      <c r="F49" s="74"/>
    </row>
    <row r="50" spans="1:6" x14ac:dyDescent="0.25">
      <c r="A50" s="139" t="s">
        <v>233</v>
      </c>
      <c r="B50" s="155"/>
      <c r="C50" s="140"/>
      <c r="D50" s="140"/>
      <c r="E50" s="140"/>
      <c r="F50" s="141"/>
    </row>
    <row r="51" spans="1:6" ht="24.75" customHeight="1" x14ac:dyDescent="0.25">
      <c r="A51" s="44" t="s">
        <v>145</v>
      </c>
      <c r="B51" s="82" t="s">
        <v>173</v>
      </c>
      <c r="C51" s="42" t="s">
        <v>38</v>
      </c>
      <c r="D51" s="74">
        <v>100</v>
      </c>
      <c r="E51" s="74">
        <v>100</v>
      </c>
      <c r="F51" s="48"/>
    </row>
    <row r="52" spans="1:6" ht="17.25" customHeight="1" x14ac:dyDescent="0.25">
      <c r="A52" s="139" t="s">
        <v>146</v>
      </c>
      <c r="B52" s="146"/>
      <c r="C52" s="140"/>
      <c r="D52" s="140"/>
      <c r="E52" s="140"/>
      <c r="F52" s="141"/>
    </row>
    <row r="53" spans="1:6" ht="31.5" x14ac:dyDescent="0.25">
      <c r="A53" s="52" t="s">
        <v>47</v>
      </c>
      <c r="B53" s="77" t="s">
        <v>170</v>
      </c>
      <c r="C53" s="53" t="s">
        <v>162</v>
      </c>
      <c r="D53" s="74" t="s">
        <v>183</v>
      </c>
      <c r="E53" s="95" t="s">
        <v>183</v>
      </c>
      <c r="F53" s="74"/>
    </row>
    <row r="54" spans="1:6" ht="15.75" customHeight="1" x14ac:dyDescent="0.25">
      <c r="A54" s="139" t="s">
        <v>147</v>
      </c>
      <c r="B54" s="155"/>
      <c r="C54" s="140"/>
      <c r="D54" s="140"/>
      <c r="E54" s="140"/>
      <c r="F54" s="141"/>
    </row>
    <row r="55" spans="1:6" x14ac:dyDescent="0.25">
      <c r="A55" s="52" t="s">
        <v>148</v>
      </c>
      <c r="B55" s="77" t="s">
        <v>180</v>
      </c>
      <c r="C55" s="44" t="s">
        <v>45</v>
      </c>
      <c r="D55" s="74">
        <v>5</v>
      </c>
      <c r="E55" s="96">
        <v>5</v>
      </c>
      <c r="F55" s="74"/>
    </row>
    <row r="56" spans="1:6" x14ac:dyDescent="0.25">
      <c r="A56" s="139" t="s">
        <v>189</v>
      </c>
      <c r="B56" s="140"/>
      <c r="C56" s="140"/>
      <c r="D56" s="140"/>
      <c r="E56" s="140"/>
      <c r="F56" s="141"/>
    </row>
    <row r="57" spans="1:6" ht="53.25" customHeight="1" x14ac:dyDescent="0.25">
      <c r="A57" s="52" t="s">
        <v>149</v>
      </c>
      <c r="B57" s="73" t="s">
        <v>176</v>
      </c>
      <c r="C57" s="44" t="s">
        <v>162</v>
      </c>
      <c r="D57" s="74" t="s">
        <v>183</v>
      </c>
      <c r="E57" s="95" t="s">
        <v>183</v>
      </c>
      <c r="F57" s="74"/>
    </row>
    <row r="58" spans="1:6" ht="37.5" customHeight="1" x14ac:dyDescent="0.25">
      <c r="A58" s="139" t="s">
        <v>234</v>
      </c>
      <c r="B58" s="140"/>
      <c r="C58" s="140"/>
      <c r="D58" s="140"/>
      <c r="E58" s="140"/>
      <c r="F58" s="141"/>
    </row>
    <row r="59" spans="1:6" ht="36" customHeight="1" x14ac:dyDescent="0.25">
      <c r="A59" s="44" t="s">
        <v>150</v>
      </c>
      <c r="B59" s="73" t="s">
        <v>181</v>
      </c>
      <c r="C59" s="74" t="s">
        <v>38</v>
      </c>
      <c r="D59" s="74">
        <v>0</v>
      </c>
      <c r="E59" s="74">
        <v>0</v>
      </c>
      <c r="F59" s="74"/>
    </row>
    <row r="60" spans="1:6" x14ac:dyDescent="0.25">
      <c r="A60" s="139" t="s">
        <v>190</v>
      </c>
      <c r="B60" s="146"/>
      <c r="C60" s="140"/>
      <c r="D60" s="140"/>
      <c r="E60" s="140"/>
      <c r="F60" s="141"/>
    </row>
    <row r="61" spans="1:6" ht="31.5" x14ac:dyDescent="0.25">
      <c r="A61" s="52" t="s">
        <v>151</v>
      </c>
      <c r="B61" s="77" t="s">
        <v>160</v>
      </c>
      <c r="C61" s="48" t="s">
        <v>38</v>
      </c>
      <c r="D61" s="74">
        <v>100</v>
      </c>
      <c r="E61" s="74">
        <v>100</v>
      </c>
      <c r="F61" s="74"/>
    </row>
    <row r="62" spans="1:6" x14ac:dyDescent="0.25">
      <c r="A62" s="147" t="s">
        <v>152</v>
      </c>
      <c r="B62" s="148"/>
      <c r="C62" s="149"/>
      <c r="D62" s="149"/>
      <c r="E62" s="149"/>
      <c r="F62" s="150"/>
    </row>
    <row r="63" spans="1:6" ht="84.75" customHeight="1" x14ac:dyDescent="0.25">
      <c r="A63" s="44" t="s">
        <v>154</v>
      </c>
      <c r="B63" s="73" t="s">
        <v>178</v>
      </c>
      <c r="C63" s="74" t="s">
        <v>38</v>
      </c>
      <c r="D63" s="74">
        <v>100</v>
      </c>
      <c r="E63" s="74">
        <v>100</v>
      </c>
      <c r="F63" s="74"/>
    </row>
    <row r="64" spans="1:6" x14ac:dyDescent="0.25">
      <c r="A64" s="147" t="s">
        <v>153</v>
      </c>
      <c r="B64" s="149"/>
      <c r="C64" s="149"/>
      <c r="D64" s="149"/>
      <c r="E64" s="149"/>
      <c r="F64" s="150"/>
    </row>
    <row r="65" spans="1:6" ht="78.75" x14ac:dyDescent="0.25">
      <c r="A65" s="44" t="s">
        <v>155</v>
      </c>
      <c r="B65" s="73" t="s">
        <v>177</v>
      </c>
      <c r="C65" s="74" t="s">
        <v>38</v>
      </c>
      <c r="D65" s="74">
        <v>100</v>
      </c>
      <c r="E65" s="74">
        <v>100</v>
      </c>
      <c r="F65" s="74"/>
    </row>
    <row r="66" spans="1:6" ht="15.75" customHeight="1" x14ac:dyDescent="0.25">
      <c r="A66" s="142"/>
      <c r="B66" s="142"/>
      <c r="C66" s="142"/>
      <c r="D66" s="142"/>
      <c r="E66" s="142"/>
      <c r="F66" s="142"/>
    </row>
    <row r="67" spans="1:6" x14ac:dyDescent="0.25">
      <c r="A67" s="50"/>
      <c r="B67" s="50"/>
      <c r="C67" s="50"/>
      <c r="D67" s="50"/>
      <c r="E67" s="50"/>
      <c r="F67" s="50"/>
    </row>
    <row r="68" spans="1:6" ht="39" hidden="1" customHeight="1" x14ac:dyDescent="0.25">
      <c r="A68" s="152" t="s">
        <v>61</v>
      </c>
      <c r="B68" s="152"/>
      <c r="C68" s="50"/>
      <c r="D68" s="50"/>
      <c r="E68" s="50"/>
      <c r="F68" s="50"/>
    </row>
    <row r="69" spans="1:6" ht="16.5" hidden="1" customHeight="1" x14ac:dyDescent="0.25">
      <c r="A69" s="152"/>
      <c r="B69" s="152"/>
      <c r="C69" s="51"/>
      <c r="D69" s="51"/>
      <c r="E69" s="51"/>
      <c r="F69" s="51"/>
    </row>
    <row r="70" spans="1:6" x14ac:dyDescent="0.25">
      <c r="A70" s="51"/>
      <c r="B70" s="51"/>
      <c r="C70" s="51"/>
      <c r="D70" s="51"/>
      <c r="E70" s="51"/>
      <c r="F70" s="51"/>
    </row>
    <row r="71" spans="1:6" x14ac:dyDescent="0.25">
      <c r="A71" s="51"/>
      <c r="B71" s="51"/>
      <c r="C71" s="51"/>
      <c r="D71" s="51"/>
      <c r="E71" s="51"/>
      <c r="F71" s="51"/>
    </row>
  </sheetData>
  <mergeCells count="37">
    <mergeCell ref="A14:F14"/>
    <mergeCell ref="A68:B69"/>
    <mergeCell ref="A1:F1"/>
    <mergeCell ref="A2:F2"/>
    <mergeCell ref="A40:F40"/>
    <mergeCell ref="A42:F42"/>
    <mergeCell ref="A44:F44"/>
    <mergeCell ref="A46:F46"/>
    <mergeCell ref="A48:F48"/>
    <mergeCell ref="A50:F50"/>
    <mergeCell ref="A52:F52"/>
    <mergeCell ref="A54:F54"/>
    <mergeCell ref="A38:F38"/>
    <mergeCell ref="A28:F28"/>
    <mergeCell ref="A30:F30"/>
    <mergeCell ref="A32:F32"/>
    <mergeCell ref="A3:F3"/>
    <mergeCell ref="F5:F6"/>
    <mergeCell ref="D5:E5"/>
    <mergeCell ref="A56:F56"/>
    <mergeCell ref="A66:F66"/>
    <mergeCell ref="A10:F10"/>
    <mergeCell ref="A20:F20"/>
    <mergeCell ref="A22:F22"/>
    <mergeCell ref="A24:F24"/>
    <mergeCell ref="A26:F26"/>
    <mergeCell ref="A58:F58"/>
    <mergeCell ref="A60:F60"/>
    <mergeCell ref="A62:F62"/>
    <mergeCell ref="A64:F64"/>
    <mergeCell ref="A34:F34"/>
    <mergeCell ref="A18:F18"/>
    <mergeCell ref="A8:F8"/>
    <mergeCell ref="A4:F4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view="pageBreakPreview" zoomScaleSheetLayoutView="100" workbookViewId="0">
      <selection activeCell="B66" sqref="B66:B70"/>
    </sheetView>
  </sheetViews>
  <sheetFormatPr defaultRowHeight="15.75" x14ac:dyDescent="0.25"/>
  <cols>
    <col min="1" max="1" width="22.7109375" style="2" customWidth="1"/>
    <col min="2" max="2" width="55.42578125" style="2" customWidth="1"/>
    <col min="3" max="3" width="20.5703125" style="2" customWidth="1"/>
    <col min="4" max="4" width="18.140625" style="2" customWidth="1"/>
    <col min="5" max="5" width="18.5703125" style="2" customWidth="1"/>
    <col min="6" max="6" width="11.42578125" style="2" bestFit="1" customWidth="1"/>
    <col min="7" max="16384" width="9.140625" style="2"/>
  </cols>
  <sheetData>
    <row r="1" spans="1:6" ht="15.75" customHeight="1" x14ac:dyDescent="0.25">
      <c r="A1" s="177" t="s">
        <v>225</v>
      </c>
      <c r="B1" s="177"/>
      <c r="C1" s="177"/>
      <c r="D1" s="177"/>
      <c r="E1" s="177"/>
    </row>
    <row r="2" spans="1:6" ht="15.75" customHeight="1" x14ac:dyDescent="0.25">
      <c r="A2" s="177" t="s">
        <v>201</v>
      </c>
      <c r="B2" s="177"/>
      <c r="C2" s="177"/>
      <c r="D2" s="177"/>
      <c r="E2" s="177"/>
    </row>
    <row r="3" spans="1:6" ht="15.75" customHeight="1" x14ac:dyDescent="0.25">
      <c r="A3" s="177" t="s">
        <v>240</v>
      </c>
      <c r="B3" s="177"/>
      <c r="C3" s="177"/>
      <c r="D3" s="177"/>
      <c r="E3" s="177"/>
    </row>
    <row r="4" spans="1:6" ht="18" customHeight="1" x14ac:dyDescent="0.25">
      <c r="A4" s="178"/>
      <c r="B4" s="178"/>
      <c r="C4" s="178"/>
      <c r="D4" s="178"/>
      <c r="E4" s="178"/>
    </row>
    <row r="5" spans="1:6" s="1" customFormat="1" ht="28.5" customHeight="1" x14ac:dyDescent="0.25">
      <c r="A5" s="158" t="s">
        <v>13</v>
      </c>
      <c r="B5" s="158" t="s">
        <v>19</v>
      </c>
      <c r="C5" s="158" t="s">
        <v>20</v>
      </c>
      <c r="D5" s="170" t="s">
        <v>202</v>
      </c>
      <c r="E5" s="170"/>
    </row>
    <row r="6" spans="1:6" s="1" customFormat="1" ht="77.25" customHeight="1" x14ac:dyDescent="0.25">
      <c r="A6" s="159"/>
      <c r="B6" s="159"/>
      <c r="C6" s="159"/>
      <c r="D6" s="80" t="s">
        <v>204</v>
      </c>
      <c r="E6" s="66" t="s">
        <v>203</v>
      </c>
    </row>
    <row r="7" spans="1:6" x14ac:dyDescent="0.25">
      <c r="A7" s="3">
        <v>1</v>
      </c>
      <c r="B7" s="3">
        <v>2</v>
      </c>
      <c r="C7" s="3">
        <v>3</v>
      </c>
      <c r="D7" s="3">
        <v>4</v>
      </c>
      <c r="E7" s="67">
        <v>5</v>
      </c>
    </row>
    <row r="8" spans="1:6" x14ac:dyDescent="0.25">
      <c r="A8" s="163" t="s">
        <v>3</v>
      </c>
      <c r="B8" s="164" t="s">
        <v>210</v>
      </c>
      <c r="C8" s="37" t="s">
        <v>21</v>
      </c>
      <c r="D8" s="38">
        <f>D9+D10+D11+D12</f>
        <v>11444.199999999999</v>
      </c>
      <c r="E8" s="68">
        <f t="shared" ref="E8" si="0">E9+E10+E11+E12</f>
        <v>9921.1</v>
      </c>
      <c r="F8" s="22"/>
    </row>
    <row r="9" spans="1:6" ht="29.25" x14ac:dyDescent="0.25">
      <c r="A9" s="163"/>
      <c r="B9" s="165"/>
      <c r="C9" s="37" t="s">
        <v>22</v>
      </c>
      <c r="D9" s="39">
        <f>D26+D77+D99+D114+D139</f>
        <v>113.3</v>
      </c>
      <c r="E9" s="68">
        <f t="shared" ref="E9" si="1">E26+E77+E99+E114+E139</f>
        <v>113.3</v>
      </c>
      <c r="F9" s="22"/>
    </row>
    <row r="10" spans="1:6" x14ac:dyDescent="0.25">
      <c r="A10" s="163"/>
      <c r="B10" s="165"/>
      <c r="C10" s="37" t="s">
        <v>16</v>
      </c>
      <c r="D10" s="39">
        <f>D27+D78+D100+D115+D140</f>
        <v>372.20000000000005</v>
      </c>
      <c r="E10" s="68">
        <f t="shared" ref="E10" si="2">E27+E78+E100+E115+E140</f>
        <v>372.20000000000005</v>
      </c>
      <c r="F10" s="22"/>
    </row>
    <row r="11" spans="1:6" ht="28.5" customHeight="1" x14ac:dyDescent="0.25">
      <c r="A11" s="163"/>
      <c r="B11" s="165"/>
      <c r="C11" s="37" t="s">
        <v>127</v>
      </c>
      <c r="D11" s="39">
        <f>D28+D79+D101+D116+D141</f>
        <v>10958.699999999999</v>
      </c>
      <c r="E11" s="68">
        <f t="shared" ref="E11" si="3">E28+E79+E101+E116+E141</f>
        <v>9435.6</v>
      </c>
      <c r="F11" s="22"/>
    </row>
    <row r="12" spans="1:6" ht="29.25" x14ac:dyDescent="0.25">
      <c r="A12" s="163"/>
      <c r="B12" s="166"/>
      <c r="C12" s="37" t="s">
        <v>18</v>
      </c>
      <c r="D12" s="39">
        <f>D29+D80+D102+D117+D142</f>
        <v>0</v>
      </c>
      <c r="E12" s="68">
        <f t="shared" ref="E12" si="4">E29+E80+E102+E117+E142</f>
        <v>0</v>
      </c>
      <c r="F12" s="22"/>
    </row>
    <row r="13" spans="1:6" ht="18.75" customHeight="1" x14ac:dyDescent="0.25">
      <c r="A13" s="30" t="s">
        <v>23</v>
      </c>
      <c r="B13" s="40"/>
      <c r="C13" s="37"/>
      <c r="D13" s="37"/>
      <c r="E13" s="69"/>
      <c r="F13" s="22"/>
    </row>
    <row r="14" spans="1:6" ht="37.5" hidden="1" customHeight="1" x14ac:dyDescent="0.25">
      <c r="A14" s="167" t="s">
        <v>11</v>
      </c>
      <c r="B14" s="174"/>
      <c r="C14" s="37" t="s">
        <v>21</v>
      </c>
      <c r="D14" s="37"/>
      <c r="E14" s="69"/>
    </row>
    <row r="15" spans="1:6" ht="37.5" hidden="1" customHeight="1" x14ac:dyDescent="0.25">
      <c r="A15" s="168"/>
      <c r="B15" s="175"/>
      <c r="C15" s="37" t="s">
        <v>22</v>
      </c>
      <c r="D15" s="37"/>
      <c r="E15" s="69"/>
    </row>
    <row r="16" spans="1:6" ht="37.5" hidden="1" customHeight="1" x14ac:dyDescent="0.25">
      <c r="A16" s="168"/>
      <c r="B16" s="175"/>
      <c r="C16" s="37" t="s">
        <v>16</v>
      </c>
      <c r="D16" s="37"/>
      <c r="E16" s="69"/>
    </row>
    <row r="17" spans="1:5" ht="48.75" hidden="1" customHeight="1" x14ac:dyDescent="0.25">
      <c r="A17" s="168"/>
      <c r="B17" s="175"/>
      <c r="C17" s="37" t="s">
        <v>17</v>
      </c>
      <c r="D17" s="37"/>
      <c r="E17" s="69"/>
    </row>
    <row r="18" spans="1:5" ht="34.5" hidden="1" customHeight="1" x14ac:dyDescent="0.25">
      <c r="A18" s="169"/>
      <c r="B18" s="176"/>
      <c r="C18" s="37" t="s">
        <v>18</v>
      </c>
      <c r="D18" s="37"/>
      <c r="E18" s="69"/>
    </row>
    <row r="19" spans="1:5" ht="32.25" hidden="1" customHeight="1" x14ac:dyDescent="0.25">
      <c r="A19" s="185" t="s">
        <v>12</v>
      </c>
      <c r="B19" s="164"/>
      <c r="C19" s="37" t="s">
        <v>21</v>
      </c>
      <c r="D19" s="37"/>
      <c r="E19" s="69"/>
    </row>
    <row r="20" spans="1:5" ht="28.5" hidden="1" customHeight="1" x14ac:dyDescent="0.25">
      <c r="A20" s="185"/>
      <c r="B20" s="165"/>
      <c r="C20" s="37" t="s">
        <v>22</v>
      </c>
      <c r="D20" s="37"/>
      <c r="E20" s="69"/>
    </row>
    <row r="21" spans="1:5" ht="30" hidden="1" customHeight="1" x14ac:dyDescent="0.25">
      <c r="A21" s="185"/>
      <c r="B21" s="165"/>
      <c r="C21" s="37" t="s">
        <v>16</v>
      </c>
      <c r="D21" s="37"/>
      <c r="E21" s="69"/>
    </row>
    <row r="22" spans="1:5" ht="52.5" hidden="1" customHeight="1" x14ac:dyDescent="0.25">
      <c r="A22" s="185"/>
      <c r="B22" s="165"/>
      <c r="C22" s="37" t="s">
        <v>17</v>
      </c>
      <c r="D22" s="37"/>
      <c r="E22" s="69"/>
    </row>
    <row r="23" spans="1:5" ht="30.75" hidden="1" customHeight="1" x14ac:dyDescent="0.25">
      <c r="A23" s="185"/>
      <c r="B23" s="166"/>
      <c r="C23" s="37" t="s">
        <v>18</v>
      </c>
      <c r="D23" s="37"/>
      <c r="E23" s="69"/>
    </row>
    <row r="24" spans="1:5" hidden="1" x14ac:dyDescent="0.25">
      <c r="A24" s="30" t="s">
        <v>9</v>
      </c>
      <c r="B24" s="40"/>
      <c r="C24" s="37"/>
      <c r="D24" s="37"/>
      <c r="E24" s="69"/>
    </row>
    <row r="25" spans="1:5" x14ac:dyDescent="0.25">
      <c r="A25" s="185" t="s">
        <v>5</v>
      </c>
      <c r="B25" s="164" t="s">
        <v>211</v>
      </c>
      <c r="C25" s="37" t="s">
        <v>21</v>
      </c>
      <c r="D25" s="39">
        <f>D26+D27+D28+D29</f>
        <v>4365.3999999999996</v>
      </c>
      <c r="E25" s="68">
        <f t="shared" ref="E25" si="5">E26+E27+E28+E29</f>
        <v>2859.7</v>
      </c>
    </row>
    <row r="26" spans="1:5" ht="32.25" customHeight="1" x14ac:dyDescent="0.25">
      <c r="A26" s="185"/>
      <c r="B26" s="165"/>
      <c r="C26" s="37" t="s">
        <v>22</v>
      </c>
      <c r="D26" s="39">
        <f>D32+D37+D42+D47+D52+D57+D62+D67+D72</f>
        <v>0</v>
      </c>
      <c r="E26" s="68">
        <f t="shared" ref="E26" si="6">E32+E37+E42+E47+E52+E57+E62+E67+E72</f>
        <v>0</v>
      </c>
    </row>
    <row r="27" spans="1:5" x14ac:dyDescent="0.25">
      <c r="A27" s="185"/>
      <c r="B27" s="165"/>
      <c r="C27" s="37" t="s">
        <v>16</v>
      </c>
      <c r="D27" s="39">
        <f>D33+D38+D43+D48+D53+D58+D63+D68+D73</f>
        <v>145.6</v>
      </c>
      <c r="E27" s="68">
        <f t="shared" ref="E27" si="7">E33+E38+E43+E48+E53+E58+E63+E68+E73</f>
        <v>145.6</v>
      </c>
    </row>
    <row r="28" spans="1:5" ht="29.25" x14ac:dyDescent="0.25">
      <c r="A28" s="185"/>
      <c r="B28" s="165"/>
      <c r="C28" s="37" t="s">
        <v>127</v>
      </c>
      <c r="D28" s="39">
        <f>D34+D39+D44+D49+D54+D59+D64+D69+D74</f>
        <v>4219.7999999999993</v>
      </c>
      <c r="E28" s="68">
        <f t="shared" ref="E28" si="8">E34+E39+E44+E49+E54+E59+E64+E69+E74</f>
        <v>2714.1</v>
      </c>
    </row>
    <row r="29" spans="1:5" ht="27.75" customHeight="1" x14ac:dyDescent="0.25">
      <c r="A29" s="185"/>
      <c r="B29" s="166"/>
      <c r="C29" s="37" t="s">
        <v>18</v>
      </c>
      <c r="D29" s="39">
        <f>D35+D40+D45+D50+D55+D60+D65+D70+D75</f>
        <v>0</v>
      </c>
      <c r="E29" s="68">
        <f t="shared" ref="E29" si="9">E35+E40+E45+E50+E55+E60+E65+E70+E75</f>
        <v>0</v>
      </c>
    </row>
    <row r="30" spans="1:5" ht="18.75" customHeight="1" x14ac:dyDescent="0.25">
      <c r="A30" s="5" t="s">
        <v>23</v>
      </c>
      <c r="B30" s="7"/>
      <c r="C30" s="4"/>
      <c r="D30" s="4"/>
      <c r="E30" s="70"/>
    </row>
    <row r="31" spans="1:5" x14ac:dyDescent="0.25">
      <c r="A31" s="160" t="s">
        <v>35</v>
      </c>
      <c r="B31" s="171" t="s">
        <v>64</v>
      </c>
      <c r="C31" s="4" t="s">
        <v>21</v>
      </c>
      <c r="D31" s="21">
        <f>D32+D33+D34+D35</f>
        <v>356</v>
      </c>
      <c r="E31" s="71">
        <f t="shared" ref="E31" si="10">E32+E33+E34+E35</f>
        <v>355.9</v>
      </c>
    </row>
    <row r="32" spans="1:5" ht="21" customHeight="1" x14ac:dyDescent="0.25">
      <c r="A32" s="161"/>
      <c r="B32" s="172"/>
      <c r="C32" s="4" t="s">
        <v>22</v>
      </c>
      <c r="D32" s="4"/>
      <c r="E32" s="70"/>
    </row>
    <row r="33" spans="1:5" x14ac:dyDescent="0.25">
      <c r="A33" s="161"/>
      <c r="B33" s="172"/>
      <c r="C33" s="4" t="s">
        <v>16</v>
      </c>
      <c r="D33" s="4">
        <v>145.6</v>
      </c>
      <c r="E33" s="70">
        <v>145.6</v>
      </c>
    </row>
    <row r="34" spans="1:5" ht="30" x14ac:dyDescent="0.25">
      <c r="A34" s="161"/>
      <c r="B34" s="172"/>
      <c r="C34" s="4" t="s">
        <v>127</v>
      </c>
      <c r="D34" s="21">
        <v>210.4</v>
      </c>
      <c r="E34" s="71">
        <v>210.3</v>
      </c>
    </row>
    <row r="35" spans="1:5" ht="31.5" customHeight="1" x14ac:dyDescent="0.25">
      <c r="A35" s="162"/>
      <c r="B35" s="173"/>
      <c r="C35" s="4" t="s">
        <v>18</v>
      </c>
      <c r="D35" s="4"/>
      <c r="E35" s="70"/>
    </row>
    <row r="36" spans="1:5" x14ac:dyDescent="0.25">
      <c r="A36" s="160" t="s">
        <v>34</v>
      </c>
      <c r="B36" s="171" t="s">
        <v>67</v>
      </c>
      <c r="C36" s="4" t="s">
        <v>21</v>
      </c>
      <c r="D36" s="20">
        <f>D37+D38+D39+D40</f>
        <v>0</v>
      </c>
      <c r="E36" s="72">
        <f t="shared" ref="E36" si="11">E37+E38+E39+E40</f>
        <v>0</v>
      </c>
    </row>
    <row r="37" spans="1:5" ht="16.5" customHeight="1" x14ac:dyDescent="0.25">
      <c r="A37" s="161"/>
      <c r="B37" s="172"/>
      <c r="C37" s="4" t="s">
        <v>22</v>
      </c>
      <c r="D37" s="4"/>
      <c r="E37" s="70"/>
    </row>
    <row r="38" spans="1:5" x14ac:dyDescent="0.25">
      <c r="A38" s="161"/>
      <c r="B38" s="172"/>
      <c r="C38" s="4" t="s">
        <v>16</v>
      </c>
      <c r="D38" s="4"/>
      <c r="E38" s="70"/>
    </row>
    <row r="39" spans="1:5" ht="30" x14ac:dyDescent="0.25">
      <c r="A39" s="161"/>
      <c r="B39" s="172"/>
      <c r="C39" s="4" t="s">
        <v>127</v>
      </c>
      <c r="D39" s="20">
        <v>0</v>
      </c>
      <c r="E39" s="72">
        <v>0</v>
      </c>
    </row>
    <row r="40" spans="1:5" ht="30" x14ac:dyDescent="0.25">
      <c r="A40" s="162"/>
      <c r="B40" s="173"/>
      <c r="C40" s="4" t="s">
        <v>18</v>
      </c>
      <c r="D40" s="4"/>
      <c r="E40" s="70"/>
    </row>
    <row r="41" spans="1:5" x14ac:dyDescent="0.25">
      <c r="A41" s="160" t="s">
        <v>49</v>
      </c>
      <c r="B41" s="171" t="s">
        <v>69</v>
      </c>
      <c r="C41" s="4" t="s">
        <v>21</v>
      </c>
      <c r="D41" s="20">
        <f>D42+D43+D44+D45</f>
        <v>0</v>
      </c>
      <c r="E41" s="72">
        <f t="shared" ref="E41" si="12">E42+E43+E44+E45</f>
        <v>0</v>
      </c>
    </row>
    <row r="42" spans="1:5" ht="15.75" customHeight="1" x14ac:dyDescent="0.25">
      <c r="A42" s="161"/>
      <c r="B42" s="172"/>
      <c r="C42" s="4" t="s">
        <v>22</v>
      </c>
      <c r="D42" s="20"/>
      <c r="E42" s="72"/>
    </row>
    <row r="43" spans="1:5" x14ac:dyDescent="0.25">
      <c r="A43" s="161"/>
      <c r="B43" s="172"/>
      <c r="C43" s="4" t="s">
        <v>16</v>
      </c>
      <c r="D43" s="20"/>
      <c r="E43" s="72"/>
    </row>
    <row r="44" spans="1:5" ht="30" x14ac:dyDescent="0.25">
      <c r="A44" s="161"/>
      <c r="B44" s="172"/>
      <c r="C44" s="4" t="s">
        <v>127</v>
      </c>
      <c r="D44" s="20">
        <v>0</v>
      </c>
      <c r="E44" s="72">
        <v>0</v>
      </c>
    </row>
    <row r="45" spans="1:5" ht="30" x14ac:dyDescent="0.25">
      <c r="A45" s="162"/>
      <c r="B45" s="173"/>
      <c r="C45" s="4" t="s">
        <v>18</v>
      </c>
      <c r="D45" s="4"/>
      <c r="E45" s="70"/>
    </row>
    <row r="46" spans="1:5" x14ac:dyDescent="0.25">
      <c r="A46" s="160" t="s">
        <v>123</v>
      </c>
      <c r="B46" s="171" t="s">
        <v>71</v>
      </c>
      <c r="C46" s="4" t="s">
        <v>21</v>
      </c>
      <c r="D46" s="20">
        <f>D47+D48+D49+D50</f>
        <v>0</v>
      </c>
      <c r="E46" s="72">
        <f t="shared" ref="E46" si="13">E47+E48+E49+E50</f>
        <v>0</v>
      </c>
    </row>
    <row r="47" spans="1:5" ht="15.75" customHeight="1" x14ac:dyDescent="0.25">
      <c r="A47" s="161"/>
      <c r="B47" s="172"/>
      <c r="C47" s="4" t="s">
        <v>22</v>
      </c>
      <c r="D47" s="20"/>
      <c r="E47" s="72"/>
    </row>
    <row r="48" spans="1:5" x14ac:dyDescent="0.25">
      <c r="A48" s="161"/>
      <c r="B48" s="172"/>
      <c r="C48" s="4" t="s">
        <v>16</v>
      </c>
      <c r="D48" s="20"/>
      <c r="E48" s="72"/>
    </row>
    <row r="49" spans="1:5" ht="30" x14ac:dyDescent="0.25">
      <c r="A49" s="161"/>
      <c r="B49" s="172"/>
      <c r="C49" s="4" t="s">
        <v>127</v>
      </c>
      <c r="D49" s="20">
        <v>0</v>
      </c>
      <c r="E49" s="72">
        <v>0</v>
      </c>
    </row>
    <row r="50" spans="1:5" ht="30" x14ac:dyDescent="0.25">
      <c r="A50" s="162"/>
      <c r="B50" s="173"/>
      <c r="C50" s="4" t="s">
        <v>18</v>
      </c>
      <c r="D50" s="20"/>
      <c r="E50" s="72"/>
    </row>
    <row r="51" spans="1:5" x14ac:dyDescent="0.25">
      <c r="A51" s="160" t="s">
        <v>124</v>
      </c>
      <c r="B51" s="171" t="s">
        <v>73</v>
      </c>
      <c r="C51" s="4" t="s">
        <v>21</v>
      </c>
      <c r="D51" s="20">
        <f>D52+D53+D54+D55</f>
        <v>3218.5</v>
      </c>
      <c r="E51" s="72">
        <f t="shared" ref="E51" si="14">E52+E53+E54+E55</f>
        <v>1712.9</v>
      </c>
    </row>
    <row r="52" spans="1:5" ht="16.5" customHeight="1" x14ac:dyDescent="0.25">
      <c r="A52" s="161"/>
      <c r="B52" s="172"/>
      <c r="C52" s="4" t="s">
        <v>22</v>
      </c>
      <c r="D52" s="20">
        <v>0</v>
      </c>
      <c r="E52" s="72">
        <v>0</v>
      </c>
    </row>
    <row r="53" spans="1:5" x14ac:dyDescent="0.25">
      <c r="A53" s="161"/>
      <c r="B53" s="172"/>
      <c r="C53" s="4" t="s">
        <v>16</v>
      </c>
      <c r="D53" s="20">
        <v>0</v>
      </c>
      <c r="E53" s="72">
        <v>0</v>
      </c>
    </row>
    <row r="54" spans="1:5" ht="30" x14ac:dyDescent="0.25">
      <c r="A54" s="161"/>
      <c r="B54" s="172"/>
      <c r="C54" s="4" t="s">
        <v>127</v>
      </c>
      <c r="D54" s="20">
        <v>3218.5</v>
      </c>
      <c r="E54" s="72">
        <v>1712.9</v>
      </c>
    </row>
    <row r="55" spans="1:5" ht="30" x14ac:dyDescent="0.25">
      <c r="A55" s="162"/>
      <c r="B55" s="173"/>
      <c r="C55" s="4" t="s">
        <v>18</v>
      </c>
      <c r="D55" s="20"/>
      <c r="E55" s="72"/>
    </row>
    <row r="56" spans="1:5" x14ac:dyDescent="0.25">
      <c r="A56" s="160" t="s">
        <v>125</v>
      </c>
      <c r="B56" s="171" t="s">
        <v>75</v>
      </c>
      <c r="C56" s="4" t="s">
        <v>21</v>
      </c>
      <c r="D56" s="20">
        <f>D57+D58+D59+D60</f>
        <v>783</v>
      </c>
      <c r="E56" s="72">
        <f t="shared" ref="E56" si="15">E57+E58+E59+E60</f>
        <v>783</v>
      </c>
    </row>
    <row r="57" spans="1:5" ht="18" customHeight="1" x14ac:dyDescent="0.25">
      <c r="A57" s="161"/>
      <c r="B57" s="172"/>
      <c r="C57" s="4" t="s">
        <v>22</v>
      </c>
      <c r="D57" s="20"/>
      <c r="E57" s="72"/>
    </row>
    <row r="58" spans="1:5" x14ac:dyDescent="0.25">
      <c r="A58" s="161"/>
      <c r="B58" s="172"/>
      <c r="C58" s="4" t="s">
        <v>16</v>
      </c>
      <c r="D58" s="20"/>
      <c r="E58" s="72"/>
    </row>
    <row r="59" spans="1:5" ht="30" x14ac:dyDescent="0.25">
      <c r="A59" s="161"/>
      <c r="B59" s="172"/>
      <c r="C59" s="4" t="s">
        <v>127</v>
      </c>
      <c r="D59" s="20">
        <v>783</v>
      </c>
      <c r="E59" s="72">
        <v>783</v>
      </c>
    </row>
    <row r="60" spans="1:5" ht="30" x14ac:dyDescent="0.25">
      <c r="A60" s="162"/>
      <c r="B60" s="173"/>
      <c r="C60" s="4" t="s">
        <v>18</v>
      </c>
      <c r="D60" s="20"/>
      <c r="E60" s="72"/>
    </row>
    <row r="61" spans="1:5" x14ac:dyDescent="0.25">
      <c r="A61" s="160" t="s">
        <v>126</v>
      </c>
      <c r="B61" s="171" t="s">
        <v>77</v>
      </c>
      <c r="C61" s="4" t="s">
        <v>21</v>
      </c>
      <c r="D61" s="20">
        <f>D62+D63+D64+D65</f>
        <v>0</v>
      </c>
      <c r="E61" s="72">
        <f t="shared" ref="E61" si="16">E62+E63+E64+E65</f>
        <v>0</v>
      </c>
    </row>
    <row r="62" spans="1:5" ht="16.5" customHeight="1" x14ac:dyDescent="0.25">
      <c r="A62" s="161"/>
      <c r="B62" s="172"/>
      <c r="C62" s="4" t="s">
        <v>22</v>
      </c>
      <c r="D62" s="20"/>
      <c r="E62" s="72"/>
    </row>
    <row r="63" spans="1:5" x14ac:dyDescent="0.25">
      <c r="A63" s="161"/>
      <c r="B63" s="172"/>
      <c r="C63" s="4" t="s">
        <v>16</v>
      </c>
      <c r="D63" s="20"/>
      <c r="E63" s="72"/>
    </row>
    <row r="64" spans="1:5" ht="30" x14ac:dyDescent="0.25">
      <c r="A64" s="161"/>
      <c r="B64" s="172"/>
      <c r="C64" s="4" t="s">
        <v>127</v>
      </c>
      <c r="D64" s="20">
        <v>0</v>
      </c>
      <c r="E64" s="72">
        <v>0</v>
      </c>
    </row>
    <row r="65" spans="1:5" ht="30" x14ac:dyDescent="0.25">
      <c r="A65" s="162"/>
      <c r="B65" s="173"/>
      <c r="C65" s="4" t="s">
        <v>18</v>
      </c>
      <c r="D65" s="20"/>
      <c r="E65" s="72"/>
    </row>
    <row r="66" spans="1:5" x14ac:dyDescent="0.25">
      <c r="A66" s="160" t="s">
        <v>121</v>
      </c>
      <c r="B66" s="171" t="s">
        <v>80</v>
      </c>
      <c r="C66" s="4" t="s">
        <v>21</v>
      </c>
      <c r="D66" s="20">
        <f>D67+D68+D69+D70</f>
        <v>7.9</v>
      </c>
      <c r="E66" s="72">
        <f t="shared" ref="E66" si="17">E67+E68+E69+E70</f>
        <v>7.9</v>
      </c>
    </row>
    <row r="67" spans="1:5" ht="16.5" customHeight="1" x14ac:dyDescent="0.25">
      <c r="A67" s="161"/>
      <c r="B67" s="172"/>
      <c r="C67" s="4" t="s">
        <v>22</v>
      </c>
      <c r="D67" s="20"/>
      <c r="E67" s="72"/>
    </row>
    <row r="68" spans="1:5" x14ac:dyDescent="0.25">
      <c r="A68" s="161"/>
      <c r="B68" s="172"/>
      <c r="C68" s="4" t="s">
        <v>16</v>
      </c>
      <c r="D68" s="20"/>
      <c r="E68" s="72"/>
    </row>
    <row r="69" spans="1:5" ht="30" x14ac:dyDescent="0.25">
      <c r="A69" s="161"/>
      <c r="B69" s="172"/>
      <c r="C69" s="4" t="s">
        <v>127</v>
      </c>
      <c r="D69" s="20">
        <v>7.9</v>
      </c>
      <c r="E69" s="72">
        <v>7.9</v>
      </c>
    </row>
    <row r="70" spans="1:5" ht="30" x14ac:dyDescent="0.25">
      <c r="A70" s="162"/>
      <c r="B70" s="173"/>
      <c r="C70" s="4" t="s">
        <v>18</v>
      </c>
      <c r="D70" s="20"/>
      <c r="E70" s="72"/>
    </row>
    <row r="71" spans="1:5" x14ac:dyDescent="0.25">
      <c r="A71" s="160" t="s">
        <v>122</v>
      </c>
      <c r="B71" s="171" t="s">
        <v>212</v>
      </c>
      <c r="C71" s="4" t="s">
        <v>21</v>
      </c>
      <c r="D71" s="20">
        <f>D72+D73+D74+D75</f>
        <v>0</v>
      </c>
      <c r="E71" s="72">
        <f t="shared" ref="E71" si="18">E72+E73+E74+E75</f>
        <v>0</v>
      </c>
    </row>
    <row r="72" spans="1:5" ht="18" customHeight="1" x14ac:dyDescent="0.25">
      <c r="A72" s="161"/>
      <c r="B72" s="172"/>
      <c r="C72" s="4" t="s">
        <v>22</v>
      </c>
      <c r="D72" s="20"/>
      <c r="E72" s="72"/>
    </row>
    <row r="73" spans="1:5" x14ac:dyDescent="0.25">
      <c r="A73" s="161"/>
      <c r="B73" s="172"/>
      <c r="C73" s="4" t="s">
        <v>16</v>
      </c>
      <c r="D73" s="20"/>
      <c r="E73" s="72"/>
    </row>
    <row r="74" spans="1:5" ht="30" x14ac:dyDescent="0.25">
      <c r="A74" s="161"/>
      <c r="B74" s="172"/>
      <c r="C74" s="4" t="s">
        <v>127</v>
      </c>
      <c r="D74" s="20">
        <v>0</v>
      </c>
      <c r="E74" s="72">
        <v>0</v>
      </c>
    </row>
    <row r="75" spans="1:5" ht="30" x14ac:dyDescent="0.25">
      <c r="A75" s="162"/>
      <c r="B75" s="173"/>
      <c r="C75" s="4" t="s">
        <v>18</v>
      </c>
      <c r="D75" s="20"/>
      <c r="E75" s="72"/>
    </row>
    <row r="76" spans="1:5" x14ac:dyDescent="0.25">
      <c r="A76" s="182" t="s">
        <v>8</v>
      </c>
      <c r="B76" s="164" t="s">
        <v>213</v>
      </c>
      <c r="C76" s="37" t="s">
        <v>21</v>
      </c>
      <c r="D76" s="39">
        <f>D77+D78+D79+D80</f>
        <v>2427</v>
      </c>
      <c r="E76" s="68">
        <f t="shared" ref="E76" si="19">E77+E78+E79+E80</f>
        <v>2427</v>
      </c>
    </row>
    <row r="77" spans="1:5" ht="29.25" x14ac:dyDescent="0.25">
      <c r="A77" s="183"/>
      <c r="B77" s="165"/>
      <c r="C77" s="37" t="s">
        <v>22</v>
      </c>
      <c r="D77" s="39">
        <f>D88+D94</f>
        <v>0</v>
      </c>
      <c r="E77" s="68">
        <f t="shared" ref="E77" si="20">E88+E94</f>
        <v>0</v>
      </c>
    </row>
    <row r="78" spans="1:5" ht="16.5" customHeight="1" x14ac:dyDescent="0.25">
      <c r="A78" s="183"/>
      <c r="B78" s="165"/>
      <c r="C78" s="37" t="s">
        <v>16</v>
      </c>
      <c r="D78" s="39">
        <f>D89+D95</f>
        <v>0</v>
      </c>
      <c r="E78" s="68">
        <f t="shared" ref="E78" si="21">E89+E95</f>
        <v>0</v>
      </c>
    </row>
    <row r="79" spans="1:5" ht="29.25" x14ac:dyDescent="0.25">
      <c r="A79" s="183"/>
      <c r="B79" s="165"/>
      <c r="C79" s="37" t="s">
        <v>127</v>
      </c>
      <c r="D79" s="39">
        <f>D90+D96</f>
        <v>2427</v>
      </c>
      <c r="E79" s="68">
        <f t="shared" ref="E79" si="22">E90+E96</f>
        <v>2427</v>
      </c>
    </row>
    <row r="80" spans="1:5" ht="29.25" x14ac:dyDescent="0.25">
      <c r="A80" s="184"/>
      <c r="B80" s="166"/>
      <c r="C80" s="37" t="s">
        <v>18</v>
      </c>
      <c r="D80" s="39">
        <f>D91+D97</f>
        <v>0</v>
      </c>
      <c r="E80" s="68">
        <f t="shared" ref="E80" si="23">E91+E97</f>
        <v>0</v>
      </c>
    </row>
    <row r="81" spans="1:5" hidden="1" x14ac:dyDescent="0.25">
      <c r="A81" s="6" t="s">
        <v>24</v>
      </c>
      <c r="B81" s="7"/>
      <c r="C81" s="4"/>
      <c r="D81" s="20"/>
      <c r="E81" s="72"/>
    </row>
    <row r="82" spans="1:5" hidden="1" x14ac:dyDescent="0.25">
      <c r="A82" s="160" t="s">
        <v>32</v>
      </c>
      <c r="B82" s="179" t="s">
        <v>50</v>
      </c>
      <c r="C82" s="4" t="s">
        <v>21</v>
      </c>
      <c r="D82" s="20"/>
      <c r="E82" s="72"/>
    </row>
    <row r="83" spans="1:5" ht="30" hidden="1" x14ac:dyDescent="0.25">
      <c r="A83" s="161"/>
      <c r="B83" s="180"/>
      <c r="C83" s="4" t="s">
        <v>22</v>
      </c>
      <c r="D83" s="20"/>
      <c r="E83" s="72"/>
    </row>
    <row r="84" spans="1:5" hidden="1" x14ac:dyDescent="0.25">
      <c r="A84" s="161"/>
      <c r="B84" s="180"/>
      <c r="C84" s="4" t="s">
        <v>16</v>
      </c>
      <c r="D84" s="20"/>
      <c r="E84" s="72"/>
    </row>
    <row r="85" spans="1:5" ht="45" hidden="1" x14ac:dyDescent="0.25">
      <c r="A85" s="161"/>
      <c r="B85" s="180"/>
      <c r="C85" s="4" t="s">
        <v>17</v>
      </c>
      <c r="D85" s="20"/>
      <c r="E85" s="72"/>
    </row>
    <row r="86" spans="1:5" ht="30" hidden="1" x14ac:dyDescent="0.25">
      <c r="A86" s="162"/>
      <c r="B86" s="181"/>
      <c r="C86" s="4" t="s">
        <v>18</v>
      </c>
      <c r="D86" s="20"/>
      <c r="E86" s="72"/>
    </row>
    <row r="87" spans="1:5" ht="15.75" customHeight="1" x14ac:dyDescent="0.25">
      <c r="A87" s="160" t="s">
        <v>37</v>
      </c>
      <c r="B87" s="171" t="s">
        <v>82</v>
      </c>
      <c r="C87" s="4" t="s">
        <v>21</v>
      </c>
      <c r="D87" s="20">
        <f>D88+D89+D90+D91</f>
        <v>2427</v>
      </c>
      <c r="E87" s="72">
        <f t="shared" ref="E87" si="24">E88+E89+E90+E91</f>
        <v>2427</v>
      </c>
    </row>
    <row r="88" spans="1:5" ht="16.5" customHeight="1" x14ac:dyDescent="0.25">
      <c r="A88" s="161"/>
      <c r="B88" s="172"/>
      <c r="C88" s="4" t="s">
        <v>22</v>
      </c>
      <c r="D88" s="20">
        <v>0</v>
      </c>
      <c r="E88" s="72">
        <v>0</v>
      </c>
    </row>
    <row r="89" spans="1:5" x14ac:dyDescent="0.25">
      <c r="A89" s="161"/>
      <c r="B89" s="172"/>
      <c r="C89" s="4" t="s">
        <v>16</v>
      </c>
      <c r="D89" s="20">
        <v>0</v>
      </c>
      <c r="E89" s="72">
        <v>0</v>
      </c>
    </row>
    <row r="90" spans="1:5" ht="30" x14ac:dyDescent="0.25">
      <c r="A90" s="161"/>
      <c r="B90" s="172"/>
      <c r="C90" s="4" t="s">
        <v>127</v>
      </c>
      <c r="D90" s="20">
        <v>2427</v>
      </c>
      <c r="E90" s="72">
        <v>2427</v>
      </c>
    </row>
    <row r="91" spans="1:5" ht="30.75" customHeight="1" x14ac:dyDescent="0.25">
      <c r="A91" s="161"/>
      <c r="B91" s="172"/>
      <c r="C91" s="4" t="s">
        <v>18</v>
      </c>
      <c r="D91" s="20"/>
      <c r="E91" s="72"/>
    </row>
    <row r="92" spans="1:5" ht="39.75" hidden="1" customHeight="1" x14ac:dyDescent="0.25">
      <c r="A92" s="11"/>
      <c r="B92" s="11"/>
      <c r="C92" s="4" t="s">
        <v>18</v>
      </c>
      <c r="D92" s="20"/>
      <c r="E92" s="72"/>
    </row>
    <row r="93" spans="1:5" x14ac:dyDescent="0.25">
      <c r="A93" s="160" t="s">
        <v>36</v>
      </c>
      <c r="B93" s="171" t="s">
        <v>83</v>
      </c>
      <c r="C93" s="4" t="s">
        <v>21</v>
      </c>
      <c r="D93" s="20">
        <f>D94+D95+D96+D97</f>
        <v>0</v>
      </c>
      <c r="E93" s="72">
        <f t="shared" ref="E93" si="25">E94+E95+E96+E97</f>
        <v>0</v>
      </c>
    </row>
    <row r="94" spans="1:5" ht="20.25" customHeight="1" x14ac:dyDescent="0.25">
      <c r="A94" s="161"/>
      <c r="B94" s="172"/>
      <c r="C94" s="4" t="s">
        <v>22</v>
      </c>
      <c r="D94" s="20"/>
      <c r="E94" s="72"/>
    </row>
    <row r="95" spans="1:5" x14ac:dyDescent="0.25">
      <c r="A95" s="161"/>
      <c r="B95" s="172"/>
      <c r="C95" s="4" t="s">
        <v>16</v>
      </c>
      <c r="D95" s="20"/>
      <c r="E95" s="72"/>
    </row>
    <row r="96" spans="1:5" ht="29.25" customHeight="1" x14ac:dyDescent="0.25">
      <c r="A96" s="161"/>
      <c r="B96" s="172"/>
      <c r="C96" s="4" t="s">
        <v>127</v>
      </c>
      <c r="D96" s="20">
        <v>0</v>
      </c>
      <c r="E96" s="72">
        <v>0</v>
      </c>
    </row>
    <row r="97" spans="1:5" ht="30" x14ac:dyDescent="0.25">
      <c r="A97" s="162"/>
      <c r="B97" s="173"/>
      <c r="C97" s="29" t="s">
        <v>18</v>
      </c>
      <c r="D97" s="20"/>
      <c r="E97" s="72"/>
    </row>
    <row r="98" spans="1:5" x14ac:dyDescent="0.25">
      <c r="A98" s="164" t="s">
        <v>51</v>
      </c>
      <c r="B98" s="164" t="s">
        <v>84</v>
      </c>
      <c r="C98" s="37" t="s">
        <v>21</v>
      </c>
      <c r="D98" s="39">
        <f>D99+D100+D101+D102</f>
        <v>4602.5</v>
      </c>
      <c r="E98" s="68">
        <f t="shared" ref="E98" si="26">E99+E100+E101+E102</f>
        <v>4586.1000000000004</v>
      </c>
    </row>
    <row r="99" spans="1:5" ht="29.25" x14ac:dyDescent="0.25">
      <c r="A99" s="165"/>
      <c r="B99" s="165"/>
      <c r="C99" s="37" t="s">
        <v>22</v>
      </c>
      <c r="D99" s="39">
        <f>D104+D109</f>
        <v>113.3</v>
      </c>
      <c r="E99" s="68">
        <f t="shared" ref="E99" si="27">E104+E109</f>
        <v>113.3</v>
      </c>
    </row>
    <row r="100" spans="1:5" ht="17.25" customHeight="1" x14ac:dyDescent="0.25">
      <c r="A100" s="165"/>
      <c r="B100" s="165"/>
      <c r="C100" s="37" t="s">
        <v>16</v>
      </c>
      <c r="D100" s="39">
        <f>D105+D110</f>
        <v>220</v>
      </c>
      <c r="E100" s="68">
        <f t="shared" ref="E100" si="28">E105+E110</f>
        <v>220</v>
      </c>
    </row>
    <row r="101" spans="1:5" ht="29.25" x14ac:dyDescent="0.25">
      <c r="A101" s="165"/>
      <c r="B101" s="165"/>
      <c r="C101" s="37" t="s">
        <v>127</v>
      </c>
      <c r="D101" s="39">
        <f>D106+D111</f>
        <v>4269.2</v>
      </c>
      <c r="E101" s="68">
        <f t="shared" ref="E101" si="29">E106+E111</f>
        <v>4252.8</v>
      </c>
    </row>
    <row r="102" spans="1:5" ht="29.25" x14ac:dyDescent="0.25">
      <c r="A102" s="166"/>
      <c r="B102" s="166"/>
      <c r="C102" s="37" t="s">
        <v>18</v>
      </c>
      <c r="D102" s="39">
        <f>D107+D112</f>
        <v>0</v>
      </c>
      <c r="E102" s="68">
        <f t="shared" ref="E102" si="30">E107+E112</f>
        <v>0</v>
      </c>
    </row>
    <row r="103" spans="1:5" x14ac:dyDescent="0.25">
      <c r="A103" s="160" t="s">
        <v>52</v>
      </c>
      <c r="B103" s="171" t="s">
        <v>214</v>
      </c>
      <c r="C103" s="4" t="s">
        <v>21</v>
      </c>
      <c r="D103" s="20">
        <f>D104+D105+D106+D107</f>
        <v>4120.8999999999996</v>
      </c>
      <c r="E103" s="72">
        <f t="shared" ref="E103" si="31">E104+E105+E106+E107</f>
        <v>4104.5</v>
      </c>
    </row>
    <row r="104" spans="1:5" ht="15.75" customHeight="1" x14ac:dyDescent="0.25">
      <c r="A104" s="161"/>
      <c r="B104" s="172"/>
      <c r="C104" s="4" t="s">
        <v>22</v>
      </c>
      <c r="D104" s="20"/>
      <c r="E104" s="72"/>
    </row>
    <row r="105" spans="1:5" x14ac:dyDescent="0.25">
      <c r="A105" s="161"/>
      <c r="B105" s="172"/>
      <c r="C105" s="4" t="s">
        <v>16</v>
      </c>
      <c r="D105" s="20">
        <v>0</v>
      </c>
      <c r="E105" s="72">
        <v>0</v>
      </c>
    </row>
    <row r="106" spans="1:5" ht="30" x14ac:dyDescent="0.25">
      <c r="A106" s="161"/>
      <c r="B106" s="172"/>
      <c r="C106" s="4" t="s">
        <v>127</v>
      </c>
      <c r="D106" s="20">
        <v>4120.8999999999996</v>
      </c>
      <c r="E106" s="72">
        <v>4104.5</v>
      </c>
    </row>
    <row r="107" spans="1:5" ht="30" x14ac:dyDescent="0.25">
      <c r="A107" s="161"/>
      <c r="B107" s="172"/>
      <c r="C107" s="4" t="s">
        <v>18</v>
      </c>
      <c r="D107" s="20"/>
      <c r="E107" s="72"/>
    </row>
    <row r="108" spans="1:5" x14ac:dyDescent="0.25">
      <c r="A108" s="160" t="s">
        <v>87</v>
      </c>
      <c r="B108" s="187" t="s">
        <v>215</v>
      </c>
      <c r="C108" s="12" t="s">
        <v>21</v>
      </c>
      <c r="D108" s="20">
        <f>D109+D110+D111+D112</f>
        <v>481.6</v>
      </c>
      <c r="E108" s="72">
        <f t="shared" ref="E108" si="32">E109+E110+E111+E112</f>
        <v>481.6</v>
      </c>
    </row>
    <row r="109" spans="1:5" ht="16.5" customHeight="1" x14ac:dyDescent="0.25">
      <c r="A109" s="161"/>
      <c r="B109" s="188"/>
      <c r="C109" s="12" t="s">
        <v>22</v>
      </c>
      <c r="D109" s="20">
        <v>113.3</v>
      </c>
      <c r="E109" s="72">
        <v>113.3</v>
      </c>
    </row>
    <row r="110" spans="1:5" x14ac:dyDescent="0.25">
      <c r="A110" s="161"/>
      <c r="B110" s="188"/>
      <c r="C110" s="12" t="s">
        <v>16</v>
      </c>
      <c r="D110" s="20">
        <v>220</v>
      </c>
      <c r="E110" s="72">
        <v>220</v>
      </c>
    </row>
    <row r="111" spans="1:5" ht="30" x14ac:dyDescent="0.25">
      <c r="A111" s="161"/>
      <c r="B111" s="188"/>
      <c r="C111" s="12" t="s">
        <v>127</v>
      </c>
      <c r="D111" s="20">
        <v>148.30000000000001</v>
      </c>
      <c r="E111" s="72">
        <v>148.30000000000001</v>
      </c>
    </row>
    <row r="112" spans="1:5" ht="27" customHeight="1" x14ac:dyDescent="0.25">
      <c r="A112" s="161"/>
      <c r="B112" s="189"/>
      <c r="C112" s="12" t="s">
        <v>18</v>
      </c>
      <c r="D112" s="20"/>
      <c r="E112" s="72"/>
    </row>
    <row r="113" spans="1:5" x14ac:dyDescent="0.25">
      <c r="A113" s="167" t="s">
        <v>53</v>
      </c>
      <c r="B113" s="165" t="s">
        <v>216</v>
      </c>
      <c r="C113" s="37" t="s">
        <v>21</v>
      </c>
      <c r="D113" s="39">
        <f>D114+D115+D116+D117</f>
        <v>28.9</v>
      </c>
      <c r="E113" s="68">
        <f t="shared" ref="E113" si="33">E114+E115+E116+E117</f>
        <v>27.9</v>
      </c>
    </row>
    <row r="114" spans="1:5" ht="29.25" x14ac:dyDescent="0.25">
      <c r="A114" s="168"/>
      <c r="B114" s="165"/>
      <c r="C114" s="37" t="s">
        <v>22</v>
      </c>
      <c r="D114" s="39">
        <f>D119+D124+D129+D134</f>
        <v>0</v>
      </c>
      <c r="E114" s="68">
        <f t="shared" ref="E114" si="34">E119+E124+E129+E134</f>
        <v>0</v>
      </c>
    </row>
    <row r="115" spans="1:5" ht="16.5" customHeight="1" x14ac:dyDescent="0.25">
      <c r="A115" s="168"/>
      <c r="B115" s="165"/>
      <c r="C115" s="37" t="s">
        <v>16</v>
      </c>
      <c r="D115" s="39">
        <f>D120+D125+D130+D135</f>
        <v>6.6</v>
      </c>
      <c r="E115" s="68">
        <f t="shared" ref="E115" si="35">E120+E125+E130+E135</f>
        <v>6.6</v>
      </c>
    </row>
    <row r="116" spans="1:5" ht="29.25" x14ac:dyDescent="0.25">
      <c r="A116" s="168"/>
      <c r="B116" s="165"/>
      <c r="C116" s="37" t="s">
        <v>127</v>
      </c>
      <c r="D116" s="39">
        <f>D121+D126+D131+D136</f>
        <v>22.3</v>
      </c>
      <c r="E116" s="68">
        <f t="shared" ref="E116" si="36">E121+E126+E131+E136</f>
        <v>21.3</v>
      </c>
    </row>
    <row r="117" spans="1:5" ht="28.5" x14ac:dyDescent="0.25">
      <c r="A117" s="169"/>
      <c r="B117" s="166"/>
      <c r="C117" s="41" t="s">
        <v>18</v>
      </c>
      <c r="D117" s="39">
        <f>D122+D127+D132+D137</f>
        <v>0</v>
      </c>
      <c r="E117" s="68">
        <f t="shared" ref="E117" si="37">E122+E127+E132+E137</f>
        <v>0</v>
      </c>
    </row>
    <row r="118" spans="1:5" x14ac:dyDescent="0.25">
      <c r="A118" s="160" t="s">
        <v>54</v>
      </c>
      <c r="B118" s="171" t="s">
        <v>92</v>
      </c>
      <c r="C118" s="4" t="s">
        <v>21</v>
      </c>
      <c r="D118" s="20">
        <f>D119+D120+D121+D122</f>
        <v>28.9</v>
      </c>
      <c r="E118" s="72">
        <f t="shared" ref="E118" si="38">E119+E120+E121+E122</f>
        <v>27.9</v>
      </c>
    </row>
    <row r="119" spans="1:5" ht="15" customHeight="1" x14ac:dyDescent="0.25">
      <c r="A119" s="161"/>
      <c r="B119" s="172"/>
      <c r="C119" s="4" t="s">
        <v>22</v>
      </c>
      <c r="D119" s="20"/>
      <c r="E119" s="72"/>
    </row>
    <row r="120" spans="1:5" x14ac:dyDescent="0.25">
      <c r="A120" s="161"/>
      <c r="B120" s="172"/>
      <c r="C120" s="4" t="s">
        <v>16</v>
      </c>
      <c r="D120" s="20">
        <v>6.6</v>
      </c>
      <c r="E120" s="72">
        <v>6.6</v>
      </c>
    </row>
    <row r="121" spans="1:5" ht="30" x14ac:dyDescent="0.25">
      <c r="A121" s="161"/>
      <c r="B121" s="172"/>
      <c r="C121" s="4" t="s">
        <v>127</v>
      </c>
      <c r="D121" s="20">
        <v>22.3</v>
      </c>
      <c r="E121" s="72">
        <v>21.3</v>
      </c>
    </row>
    <row r="122" spans="1:5" ht="30" x14ac:dyDescent="0.25">
      <c r="A122" s="162"/>
      <c r="B122" s="173"/>
      <c r="C122" s="4" t="s">
        <v>18</v>
      </c>
      <c r="D122" s="20"/>
      <c r="E122" s="72"/>
    </row>
    <row r="123" spans="1:5" x14ac:dyDescent="0.25">
      <c r="A123" s="160" t="s">
        <v>55</v>
      </c>
      <c r="B123" s="171" t="s">
        <v>93</v>
      </c>
      <c r="C123" s="4" t="s">
        <v>21</v>
      </c>
      <c r="D123" s="20">
        <f>D124+D125+D126+D127</f>
        <v>0</v>
      </c>
      <c r="E123" s="72">
        <f t="shared" ref="E123" si="39">E124+E125+E126+E127</f>
        <v>0</v>
      </c>
    </row>
    <row r="124" spans="1:5" ht="16.5" customHeight="1" x14ac:dyDescent="0.25">
      <c r="A124" s="161"/>
      <c r="B124" s="172"/>
      <c r="C124" s="4" t="s">
        <v>22</v>
      </c>
      <c r="D124" s="20"/>
      <c r="E124" s="72"/>
    </row>
    <row r="125" spans="1:5" x14ac:dyDescent="0.25">
      <c r="A125" s="161"/>
      <c r="B125" s="172"/>
      <c r="C125" s="4" t="s">
        <v>16</v>
      </c>
      <c r="D125" s="20"/>
      <c r="E125" s="72"/>
    </row>
    <row r="126" spans="1:5" ht="30" x14ac:dyDescent="0.25">
      <c r="A126" s="161"/>
      <c r="B126" s="172"/>
      <c r="C126" s="4" t="s">
        <v>127</v>
      </c>
      <c r="D126" s="20">
        <v>0</v>
      </c>
      <c r="E126" s="72">
        <v>0</v>
      </c>
    </row>
    <row r="127" spans="1:5" ht="30" x14ac:dyDescent="0.25">
      <c r="A127" s="162"/>
      <c r="B127" s="173"/>
      <c r="C127" s="4" t="s">
        <v>18</v>
      </c>
      <c r="D127" s="20"/>
      <c r="E127" s="72"/>
    </row>
    <row r="128" spans="1:5" x14ac:dyDescent="0.25">
      <c r="A128" s="160" t="s">
        <v>56</v>
      </c>
      <c r="B128" s="171" t="s">
        <v>94</v>
      </c>
      <c r="C128" s="4" t="s">
        <v>21</v>
      </c>
      <c r="D128" s="20">
        <f>D129+D130+D131+D132</f>
        <v>0</v>
      </c>
      <c r="E128" s="72">
        <f t="shared" ref="E128" si="40">E129+E130+E131+E132</f>
        <v>0</v>
      </c>
    </row>
    <row r="129" spans="1:5" ht="15" customHeight="1" x14ac:dyDescent="0.25">
      <c r="A129" s="161"/>
      <c r="B129" s="172"/>
      <c r="C129" s="4" t="s">
        <v>22</v>
      </c>
      <c r="D129" s="20"/>
      <c r="E129" s="72"/>
    </row>
    <row r="130" spans="1:5" x14ac:dyDescent="0.25">
      <c r="A130" s="161"/>
      <c r="B130" s="172"/>
      <c r="C130" s="4" t="s">
        <v>16</v>
      </c>
      <c r="D130" s="20"/>
      <c r="E130" s="72"/>
    </row>
    <row r="131" spans="1:5" ht="30" x14ac:dyDescent="0.25">
      <c r="A131" s="161"/>
      <c r="B131" s="172"/>
      <c r="C131" s="4" t="s">
        <v>127</v>
      </c>
      <c r="D131" s="20">
        <v>0</v>
      </c>
      <c r="E131" s="72">
        <v>0</v>
      </c>
    </row>
    <row r="132" spans="1:5" ht="30" customHeight="1" x14ac:dyDescent="0.25">
      <c r="A132" s="162"/>
      <c r="B132" s="173"/>
      <c r="C132" s="4" t="s">
        <v>18</v>
      </c>
      <c r="D132" s="20"/>
      <c r="E132" s="72"/>
    </row>
    <row r="133" spans="1:5" x14ac:dyDescent="0.25">
      <c r="A133" s="160" t="s">
        <v>57</v>
      </c>
      <c r="B133" s="171" t="s">
        <v>95</v>
      </c>
      <c r="C133" s="4" t="s">
        <v>21</v>
      </c>
      <c r="D133" s="20">
        <f>D134+D135+D136+D137</f>
        <v>0</v>
      </c>
      <c r="E133" s="72">
        <f t="shared" ref="E133" si="41">E134+E135+E136+E137</f>
        <v>0</v>
      </c>
    </row>
    <row r="134" spans="1:5" ht="16.5" customHeight="1" x14ac:dyDescent="0.25">
      <c r="A134" s="161"/>
      <c r="B134" s="172"/>
      <c r="C134" s="4" t="s">
        <v>22</v>
      </c>
      <c r="D134" s="20"/>
      <c r="E134" s="72"/>
    </row>
    <row r="135" spans="1:5" x14ac:dyDescent="0.25">
      <c r="A135" s="161"/>
      <c r="B135" s="172"/>
      <c r="C135" s="4" t="s">
        <v>16</v>
      </c>
      <c r="D135" s="20"/>
      <c r="E135" s="72"/>
    </row>
    <row r="136" spans="1:5" ht="30" x14ac:dyDescent="0.25">
      <c r="A136" s="161"/>
      <c r="B136" s="172"/>
      <c r="C136" s="4" t="s">
        <v>127</v>
      </c>
      <c r="D136" s="20">
        <v>0</v>
      </c>
      <c r="E136" s="72">
        <v>0</v>
      </c>
    </row>
    <row r="137" spans="1:5" ht="30" x14ac:dyDescent="0.25">
      <c r="A137" s="162"/>
      <c r="B137" s="173"/>
      <c r="C137" s="4" t="s">
        <v>18</v>
      </c>
      <c r="D137" s="20"/>
      <c r="E137" s="72"/>
    </row>
    <row r="138" spans="1:5" x14ac:dyDescent="0.25">
      <c r="A138" s="164" t="s">
        <v>96</v>
      </c>
      <c r="B138" s="164" t="s">
        <v>217</v>
      </c>
      <c r="C138" s="37" t="s">
        <v>21</v>
      </c>
      <c r="D138" s="39">
        <f>D139+D140+D141+D142</f>
        <v>20.399999999999999</v>
      </c>
      <c r="E138" s="68">
        <f t="shared" ref="E138" si="42">E139+E140+E141+E142</f>
        <v>20.399999999999999</v>
      </c>
    </row>
    <row r="139" spans="1:5" ht="28.5" customHeight="1" x14ac:dyDescent="0.25">
      <c r="A139" s="165"/>
      <c r="B139" s="165"/>
      <c r="C139" s="37" t="s">
        <v>22</v>
      </c>
      <c r="D139" s="39">
        <f>D144+D149+D154</f>
        <v>0</v>
      </c>
      <c r="E139" s="68">
        <f t="shared" ref="E139" si="43">E144+E149+E154</f>
        <v>0</v>
      </c>
    </row>
    <row r="140" spans="1:5" ht="15.75" customHeight="1" x14ac:dyDescent="0.25">
      <c r="A140" s="165"/>
      <c r="B140" s="165"/>
      <c r="C140" s="37" t="s">
        <v>16</v>
      </c>
      <c r="D140" s="39">
        <f>D145+D150+D155</f>
        <v>0</v>
      </c>
      <c r="E140" s="68">
        <f t="shared" ref="E140" si="44">E145+E150+E155</f>
        <v>0</v>
      </c>
    </row>
    <row r="141" spans="1:5" ht="27.75" customHeight="1" x14ac:dyDescent="0.25">
      <c r="A141" s="165"/>
      <c r="B141" s="165"/>
      <c r="C141" s="37" t="s">
        <v>127</v>
      </c>
      <c r="D141" s="39">
        <f>D146+D151+D156</f>
        <v>20.399999999999999</v>
      </c>
      <c r="E141" s="68">
        <f t="shared" ref="E141" si="45">E146+E151+E156</f>
        <v>20.399999999999999</v>
      </c>
    </row>
    <row r="142" spans="1:5" ht="29.25" x14ac:dyDescent="0.25">
      <c r="A142" s="166"/>
      <c r="B142" s="166"/>
      <c r="C142" s="37" t="s">
        <v>18</v>
      </c>
      <c r="D142" s="39">
        <f>D147+D152+D157</f>
        <v>0</v>
      </c>
      <c r="E142" s="68">
        <f t="shared" ref="E142" si="46">E147+E152+E157</f>
        <v>0</v>
      </c>
    </row>
    <row r="143" spans="1:5" x14ac:dyDescent="0.25">
      <c r="A143" s="160" t="s">
        <v>97</v>
      </c>
      <c r="B143" s="171" t="s">
        <v>98</v>
      </c>
      <c r="C143" s="4" t="s">
        <v>21</v>
      </c>
      <c r="D143" s="20">
        <f>D144+D145+D146+D147</f>
        <v>20.399999999999999</v>
      </c>
      <c r="E143" s="72">
        <f t="shared" ref="E143" si="47">E144+E145+E146+E147</f>
        <v>20.399999999999999</v>
      </c>
    </row>
    <row r="144" spans="1:5" ht="18.75" customHeight="1" x14ac:dyDescent="0.25">
      <c r="A144" s="161"/>
      <c r="B144" s="172"/>
      <c r="C144" s="4" t="s">
        <v>22</v>
      </c>
      <c r="D144" s="20"/>
      <c r="E144" s="72"/>
    </row>
    <row r="145" spans="1:5" x14ac:dyDescent="0.25">
      <c r="A145" s="161"/>
      <c r="B145" s="172"/>
      <c r="C145" s="4" t="s">
        <v>16</v>
      </c>
      <c r="D145" s="20"/>
      <c r="E145" s="72"/>
    </row>
    <row r="146" spans="1:5" ht="30" x14ac:dyDescent="0.25">
      <c r="A146" s="161"/>
      <c r="B146" s="172"/>
      <c r="C146" s="4" t="s">
        <v>127</v>
      </c>
      <c r="D146" s="20">
        <v>20.399999999999999</v>
      </c>
      <c r="E146" s="72">
        <v>20.399999999999999</v>
      </c>
    </row>
    <row r="147" spans="1:5" ht="33.75" customHeight="1" x14ac:dyDescent="0.25">
      <c r="A147" s="162"/>
      <c r="B147" s="173"/>
      <c r="C147" s="4" t="s">
        <v>18</v>
      </c>
      <c r="D147" s="20"/>
      <c r="E147" s="72"/>
    </row>
    <row r="148" spans="1:5" x14ac:dyDescent="0.25">
      <c r="A148" s="160" t="s">
        <v>99</v>
      </c>
      <c r="B148" s="171" t="s">
        <v>100</v>
      </c>
      <c r="C148" s="4" t="s">
        <v>21</v>
      </c>
      <c r="D148" s="20">
        <f>D149+D150+D151+D152</f>
        <v>0</v>
      </c>
      <c r="E148" s="72">
        <f t="shared" ref="E148" si="48">E149+E150+E151+E152</f>
        <v>0</v>
      </c>
    </row>
    <row r="149" spans="1:5" ht="16.5" customHeight="1" x14ac:dyDescent="0.25">
      <c r="A149" s="161"/>
      <c r="B149" s="172"/>
      <c r="C149" s="4" t="s">
        <v>22</v>
      </c>
      <c r="D149" s="20"/>
      <c r="E149" s="72"/>
    </row>
    <row r="150" spans="1:5" x14ac:dyDescent="0.25">
      <c r="A150" s="161"/>
      <c r="B150" s="172"/>
      <c r="C150" s="4" t="s">
        <v>16</v>
      </c>
      <c r="D150" s="20"/>
      <c r="E150" s="72"/>
    </row>
    <row r="151" spans="1:5" ht="30" x14ac:dyDescent="0.25">
      <c r="A151" s="161"/>
      <c r="B151" s="172"/>
      <c r="C151" s="4" t="s">
        <v>127</v>
      </c>
      <c r="D151" s="20">
        <v>0</v>
      </c>
      <c r="E151" s="72">
        <v>0</v>
      </c>
    </row>
    <row r="152" spans="1:5" ht="30" x14ac:dyDescent="0.25">
      <c r="A152" s="162"/>
      <c r="B152" s="173"/>
      <c r="C152" s="4" t="s">
        <v>18</v>
      </c>
      <c r="D152" s="20"/>
      <c r="E152" s="72"/>
    </row>
    <row r="153" spans="1:5" x14ac:dyDescent="0.25">
      <c r="A153" s="160" t="s">
        <v>101</v>
      </c>
      <c r="B153" s="171" t="s">
        <v>102</v>
      </c>
      <c r="C153" s="4" t="s">
        <v>21</v>
      </c>
      <c r="D153" s="20">
        <f>D154+D155+D156+D157</f>
        <v>0</v>
      </c>
      <c r="E153" s="72">
        <f t="shared" ref="E153" si="49">E154+E155+E156+E157</f>
        <v>0</v>
      </c>
    </row>
    <row r="154" spans="1:5" ht="16.5" customHeight="1" x14ac:dyDescent="0.25">
      <c r="A154" s="161"/>
      <c r="B154" s="172"/>
      <c r="C154" s="4" t="s">
        <v>22</v>
      </c>
      <c r="D154" s="20"/>
      <c r="E154" s="72"/>
    </row>
    <row r="155" spans="1:5" x14ac:dyDescent="0.25">
      <c r="A155" s="161"/>
      <c r="B155" s="172"/>
      <c r="C155" s="4" t="s">
        <v>16</v>
      </c>
      <c r="D155" s="20"/>
      <c r="E155" s="72"/>
    </row>
    <row r="156" spans="1:5" ht="30" x14ac:dyDescent="0.25">
      <c r="A156" s="161"/>
      <c r="B156" s="172"/>
      <c r="C156" s="4" t="s">
        <v>127</v>
      </c>
      <c r="D156" s="20">
        <v>0</v>
      </c>
      <c r="E156" s="72">
        <v>0</v>
      </c>
    </row>
    <row r="157" spans="1:5" ht="30" x14ac:dyDescent="0.25">
      <c r="A157" s="162"/>
      <c r="B157" s="173"/>
      <c r="C157" s="4" t="s">
        <v>18</v>
      </c>
      <c r="D157" s="20"/>
      <c r="E157" s="72"/>
    </row>
    <row r="158" spans="1:5" x14ac:dyDescent="0.25">
      <c r="A158" s="15"/>
      <c r="B158" s="13"/>
      <c r="C158" s="14"/>
      <c r="D158" s="14"/>
      <c r="E158" s="14"/>
    </row>
    <row r="159" spans="1:5" x14ac:dyDescent="0.25">
      <c r="A159" s="19"/>
      <c r="B159" s="16"/>
      <c r="C159" s="18"/>
      <c r="D159" s="18"/>
      <c r="E159" s="18"/>
    </row>
    <row r="160" spans="1:5" hidden="1" x14ac:dyDescent="0.25">
      <c r="A160" s="186" t="s">
        <v>61</v>
      </c>
      <c r="B160" s="186"/>
      <c r="C160" s="17"/>
      <c r="D160" s="18"/>
      <c r="E160" s="18"/>
    </row>
    <row r="161" spans="1:2" ht="35.25" hidden="1" customHeight="1" x14ac:dyDescent="0.25">
      <c r="A161" s="186"/>
      <c r="B161" s="186"/>
    </row>
  </sheetData>
  <mergeCells count="67">
    <mergeCell ref="A56:A60"/>
    <mergeCell ref="B56:B60"/>
    <mergeCell ref="A61:A65"/>
    <mergeCell ref="B61:B65"/>
    <mergeCell ref="A66:A70"/>
    <mergeCell ref="B66:B70"/>
    <mergeCell ref="A108:A112"/>
    <mergeCell ref="B108:B112"/>
    <mergeCell ref="A113:A117"/>
    <mergeCell ref="A138:A142"/>
    <mergeCell ref="B138:B142"/>
    <mergeCell ref="B113:B117"/>
    <mergeCell ref="A118:A122"/>
    <mergeCell ref="B118:B122"/>
    <mergeCell ref="A160:B161"/>
    <mergeCell ref="A123:A127"/>
    <mergeCell ref="B123:B127"/>
    <mergeCell ref="A153:A157"/>
    <mergeCell ref="B153:B157"/>
    <mergeCell ref="A128:A132"/>
    <mergeCell ref="B128:B132"/>
    <mergeCell ref="A133:A137"/>
    <mergeCell ref="B133:B137"/>
    <mergeCell ref="A148:A152"/>
    <mergeCell ref="B148:B152"/>
    <mergeCell ref="A143:A147"/>
    <mergeCell ref="B143:B147"/>
    <mergeCell ref="B103:B107"/>
    <mergeCell ref="B93:B97"/>
    <mergeCell ref="A93:A97"/>
    <mergeCell ref="A87:A91"/>
    <mergeCell ref="B87:B91"/>
    <mergeCell ref="A98:A102"/>
    <mergeCell ref="B98:B102"/>
    <mergeCell ref="A103:A107"/>
    <mergeCell ref="A1:E1"/>
    <mergeCell ref="A2:E2"/>
    <mergeCell ref="A3:E3"/>
    <mergeCell ref="A4:E4"/>
    <mergeCell ref="A82:A86"/>
    <mergeCell ref="B82:B86"/>
    <mergeCell ref="A76:A80"/>
    <mergeCell ref="A19:A23"/>
    <mergeCell ref="A25:A29"/>
    <mergeCell ref="A41:A45"/>
    <mergeCell ref="A46:A50"/>
    <mergeCell ref="A51:A55"/>
    <mergeCell ref="B51:B55"/>
    <mergeCell ref="B71:B75"/>
    <mergeCell ref="A71:A75"/>
    <mergeCell ref="B19:B23"/>
    <mergeCell ref="C5:C6"/>
    <mergeCell ref="D5:E5"/>
    <mergeCell ref="B76:B80"/>
    <mergeCell ref="B36:B40"/>
    <mergeCell ref="B31:B35"/>
    <mergeCell ref="B25:B29"/>
    <mergeCell ref="B41:B45"/>
    <mergeCell ref="B46:B50"/>
    <mergeCell ref="B14:B18"/>
    <mergeCell ref="A5:A6"/>
    <mergeCell ref="B5:B6"/>
    <mergeCell ref="A31:A35"/>
    <mergeCell ref="A36:A40"/>
    <mergeCell ref="A8:A12"/>
    <mergeCell ref="B8:B12"/>
    <mergeCell ref="A14:A18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view="pageBreakPreview" zoomScale="85" zoomScaleSheetLayoutView="85" workbookViewId="0">
      <pane ySplit="6" topLeftCell="A94" activePane="bottomLeft" state="frozen"/>
      <selection pane="bottomLeft" activeCell="K7" sqref="K7"/>
    </sheetView>
  </sheetViews>
  <sheetFormatPr defaultRowHeight="15.75" x14ac:dyDescent="0.25"/>
  <cols>
    <col min="1" max="1" width="22.42578125" style="2" customWidth="1"/>
    <col min="2" max="2" width="16.28515625" style="2" customWidth="1"/>
    <col min="3" max="3" width="16.42578125" style="2" customWidth="1"/>
    <col min="4" max="4" width="16.28515625" style="2" customWidth="1"/>
    <col min="5" max="5" width="11" style="2" customWidth="1"/>
    <col min="6" max="6" width="10.7109375" style="2" customWidth="1"/>
    <col min="7" max="7" width="9.140625" style="2" customWidth="1"/>
    <col min="8" max="8" width="10.7109375" style="2" customWidth="1"/>
    <col min="9" max="14" width="10.42578125" style="2" customWidth="1"/>
    <col min="15" max="15" width="10.28515625" style="2" customWidth="1"/>
    <col min="16" max="16" width="8.5703125" style="2" customWidth="1"/>
    <col min="17" max="16384" width="9.140625" style="2"/>
  </cols>
  <sheetData>
    <row r="1" spans="1:16" ht="17.25" customHeight="1" x14ac:dyDescent="0.2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78"/>
    </row>
    <row r="2" spans="1:16" ht="16.5" x14ac:dyDescent="0.25">
      <c r="A2" s="224" t="s">
        <v>219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79"/>
    </row>
    <row r="3" spans="1:16" ht="15.75" customHeight="1" x14ac:dyDescent="0.25">
      <c r="A3" s="225" t="s">
        <v>241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  <c r="P3" s="79"/>
    </row>
    <row r="4" spans="1:16" s="1" customFormat="1" ht="30" customHeight="1" x14ac:dyDescent="0.25">
      <c r="A4" s="228" t="s">
        <v>13</v>
      </c>
      <c r="B4" s="228" t="s">
        <v>25</v>
      </c>
      <c r="C4" s="170" t="s">
        <v>26</v>
      </c>
      <c r="D4" s="170" t="s">
        <v>29</v>
      </c>
      <c r="E4" s="170" t="s">
        <v>30</v>
      </c>
      <c r="F4" s="233" t="s">
        <v>199</v>
      </c>
      <c r="G4" s="231"/>
      <c r="H4" s="231"/>
      <c r="I4" s="231"/>
      <c r="J4" s="232"/>
      <c r="K4" s="231" t="s">
        <v>200</v>
      </c>
      <c r="L4" s="231"/>
      <c r="M4" s="231"/>
      <c r="N4" s="231"/>
      <c r="O4" s="232"/>
      <c r="P4" s="83"/>
    </row>
    <row r="5" spans="1:16" s="1" customFormat="1" ht="195.75" customHeight="1" x14ac:dyDescent="0.25">
      <c r="A5" s="228"/>
      <c r="B5" s="228"/>
      <c r="C5" s="170"/>
      <c r="D5" s="170"/>
      <c r="E5" s="170"/>
      <c r="F5" s="26" t="s">
        <v>14</v>
      </c>
      <c r="G5" s="26" t="s">
        <v>15</v>
      </c>
      <c r="H5" s="26" t="s">
        <v>16</v>
      </c>
      <c r="I5" s="26" t="s">
        <v>27</v>
      </c>
      <c r="J5" s="25" t="s">
        <v>31</v>
      </c>
      <c r="K5" s="80" t="s">
        <v>14</v>
      </c>
      <c r="L5" s="80" t="s">
        <v>15</v>
      </c>
      <c r="M5" s="80" t="s">
        <v>16</v>
      </c>
      <c r="N5" s="80" t="s">
        <v>27</v>
      </c>
      <c r="O5" s="25" t="s">
        <v>31</v>
      </c>
      <c r="P5" s="84"/>
    </row>
    <row r="6" spans="1:16" s="9" customFormat="1" x14ac:dyDescent="0.2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8">
        <v>10</v>
      </c>
      <c r="K6" s="80">
        <v>11</v>
      </c>
      <c r="L6" s="80">
        <v>12</v>
      </c>
      <c r="M6" s="80">
        <v>13</v>
      </c>
      <c r="N6" s="80">
        <v>14</v>
      </c>
      <c r="O6" s="8">
        <v>15</v>
      </c>
      <c r="P6" s="85"/>
    </row>
    <row r="7" spans="1:16" ht="28.5" customHeight="1" x14ac:dyDescent="0.25">
      <c r="A7" s="218" t="s">
        <v>3</v>
      </c>
      <c r="B7" s="219" t="s">
        <v>219</v>
      </c>
      <c r="C7" s="221" t="s">
        <v>119</v>
      </c>
      <c r="D7" s="34" t="s">
        <v>14</v>
      </c>
      <c r="E7" s="97"/>
      <c r="F7" s="98">
        <f>F8+F9+F11+F12+F13+F14+F17+F18+F19+F20+F21+F15+F16+F10</f>
        <v>11444.199999999999</v>
      </c>
      <c r="G7" s="98">
        <f t="shared" ref="G7:O7" si="0">G8+G9+G11+G12+G13+G14+G17+G18+G19+G20+G21+G15+G16+G10</f>
        <v>113.3</v>
      </c>
      <c r="H7" s="98">
        <f t="shared" si="0"/>
        <v>372.2</v>
      </c>
      <c r="I7" s="98">
        <f t="shared" si="0"/>
        <v>10958.7</v>
      </c>
      <c r="J7" s="98">
        <f t="shared" si="0"/>
        <v>0</v>
      </c>
      <c r="K7" s="98">
        <f>K8+K9+K11+K12+K13+K14+K17+K18+K19+K20+K21+K15+K16+K10</f>
        <v>9921.1</v>
      </c>
      <c r="L7" s="98">
        <f t="shared" si="0"/>
        <v>113.3</v>
      </c>
      <c r="M7" s="98">
        <f t="shared" si="0"/>
        <v>372.2</v>
      </c>
      <c r="N7" s="98">
        <f t="shared" si="0"/>
        <v>9435.6000000000022</v>
      </c>
      <c r="O7" s="98">
        <f t="shared" si="0"/>
        <v>0</v>
      </c>
      <c r="P7" s="86"/>
    </row>
    <row r="8" spans="1:16" ht="17.25" customHeight="1" x14ac:dyDescent="0.25">
      <c r="A8" s="218"/>
      <c r="B8" s="220"/>
      <c r="C8" s="222"/>
      <c r="D8" s="229" t="s">
        <v>220</v>
      </c>
      <c r="E8" s="99" t="s">
        <v>85</v>
      </c>
      <c r="F8" s="100">
        <f t="shared" ref="F8:F14" si="1">G8+H8+I8+O8</f>
        <v>1008.7</v>
      </c>
      <c r="G8" s="98">
        <f>G69</f>
        <v>0</v>
      </c>
      <c r="H8" s="98">
        <f>H69</f>
        <v>0</v>
      </c>
      <c r="I8" s="98">
        <f>I69</f>
        <v>1008.7</v>
      </c>
      <c r="J8" s="98">
        <f>J69</f>
        <v>0</v>
      </c>
      <c r="K8" s="100">
        <f t="shared" ref="K8:K14" si="2">L8+M8+N8+T8</f>
        <v>1008.7</v>
      </c>
      <c r="L8" s="98">
        <f>L69</f>
        <v>0</v>
      </c>
      <c r="M8" s="98">
        <f t="shared" ref="M8:O9" si="3">M69</f>
        <v>0</v>
      </c>
      <c r="N8" s="98">
        <f t="shared" si="3"/>
        <v>1008.7</v>
      </c>
      <c r="O8" s="98">
        <f t="shared" si="3"/>
        <v>0</v>
      </c>
      <c r="P8" s="86"/>
    </row>
    <row r="9" spans="1:16" ht="18.75" customHeight="1" x14ac:dyDescent="0.25">
      <c r="A9" s="218"/>
      <c r="B9" s="220"/>
      <c r="C9" s="222"/>
      <c r="D9" s="230"/>
      <c r="E9" s="99" t="s">
        <v>86</v>
      </c>
      <c r="F9" s="100">
        <f t="shared" si="1"/>
        <v>1954.8</v>
      </c>
      <c r="G9" s="98">
        <f>G70</f>
        <v>0</v>
      </c>
      <c r="H9" s="98">
        <f t="shared" ref="H9:I9" si="4">H70</f>
        <v>0</v>
      </c>
      <c r="I9" s="98">
        <f t="shared" si="4"/>
        <v>1954.8</v>
      </c>
      <c r="J9" s="98">
        <f t="shared" ref="J9:O10" si="5">J70</f>
        <v>0</v>
      </c>
      <c r="K9" s="100">
        <f t="shared" si="2"/>
        <v>1940.5</v>
      </c>
      <c r="L9" s="98">
        <f>L70</f>
        <v>0</v>
      </c>
      <c r="M9" s="98">
        <f t="shared" ref="M9:N9" si="6">M70</f>
        <v>0</v>
      </c>
      <c r="N9" s="98">
        <f t="shared" si="6"/>
        <v>1940.5</v>
      </c>
      <c r="O9" s="98">
        <f t="shared" si="3"/>
        <v>0</v>
      </c>
      <c r="P9" s="86"/>
    </row>
    <row r="10" spans="1:16" ht="18.75" customHeight="1" x14ac:dyDescent="0.25">
      <c r="A10" s="218"/>
      <c r="B10" s="220"/>
      <c r="C10" s="222"/>
      <c r="D10" s="230"/>
      <c r="E10" s="101" t="s">
        <v>242</v>
      </c>
      <c r="F10" s="100">
        <f>F71</f>
        <v>200</v>
      </c>
      <c r="G10" s="100">
        <f t="shared" ref="G10:I10" si="7">G71</f>
        <v>0</v>
      </c>
      <c r="H10" s="100">
        <f t="shared" si="7"/>
        <v>0</v>
      </c>
      <c r="I10" s="100">
        <f t="shared" si="7"/>
        <v>200</v>
      </c>
      <c r="J10" s="100">
        <f t="shared" si="5"/>
        <v>0</v>
      </c>
      <c r="K10" s="100">
        <f t="shared" si="5"/>
        <v>200</v>
      </c>
      <c r="L10" s="100">
        <f t="shared" si="5"/>
        <v>0</v>
      </c>
      <c r="M10" s="100">
        <f t="shared" si="5"/>
        <v>0</v>
      </c>
      <c r="N10" s="100">
        <f t="shared" si="5"/>
        <v>200</v>
      </c>
      <c r="O10" s="100">
        <f t="shared" si="5"/>
        <v>0</v>
      </c>
      <c r="P10" s="86"/>
    </row>
    <row r="11" spans="1:16" ht="18.75" customHeight="1" x14ac:dyDescent="0.25">
      <c r="A11" s="218"/>
      <c r="B11" s="220"/>
      <c r="C11" s="222"/>
      <c r="D11" s="230"/>
      <c r="E11" s="101" t="s">
        <v>58</v>
      </c>
      <c r="F11" s="100">
        <f t="shared" si="1"/>
        <v>957.3</v>
      </c>
      <c r="G11" s="98">
        <f>G72</f>
        <v>0</v>
      </c>
      <c r="H11" s="98">
        <f t="shared" ref="H11:I11" si="8">H72</f>
        <v>0</v>
      </c>
      <c r="I11" s="98">
        <f t="shared" si="8"/>
        <v>957.3</v>
      </c>
      <c r="J11" s="98">
        <f t="shared" ref="J11" si="9">J72</f>
        <v>0</v>
      </c>
      <c r="K11" s="100">
        <f t="shared" si="2"/>
        <v>955.1</v>
      </c>
      <c r="L11" s="98">
        <f>L72</f>
        <v>0</v>
      </c>
      <c r="M11" s="98">
        <f t="shared" ref="M11:N11" si="10">M72</f>
        <v>0</v>
      </c>
      <c r="N11" s="98">
        <f t="shared" si="10"/>
        <v>955.1</v>
      </c>
      <c r="O11" s="98">
        <f>O72</f>
        <v>0</v>
      </c>
      <c r="P11" s="86"/>
    </row>
    <row r="12" spans="1:16" ht="20.25" customHeight="1" x14ac:dyDescent="0.25">
      <c r="A12" s="218"/>
      <c r="B12" s="220"/>
      <c r="C12" s="222"/>
      <c r="D12" s="230"/>
      <c r="E12" s="99" t="s">
        <v>88</v>
      </c>
      <c r="F12" s="100">
        <f t="shared" si="1"/>
        <v>113.3</v>
      </c>
      <c r="G12" s="98">
        <f>G73</f>
        <v>113.3</v>
      </c>
      <c r="H12" s="98">
        <f t="shared" ref="H12:I12" si="11">H73</f>
        <v>0</v>
      </c>
      <c r="I12" s="98">
        <f t="shared" si="11"/>
        <v>0</v>
      </c>
      <c r="J12" s="98">
        <f t="shared" ref="J12" si="12">J73</f>
        <v>0</v>
      </c>
      <c r="K12" s="100">
        <f t="shared" si="2"/>
        <v>113.3</v>
      </c>
      <c r="L12" s="98">
        <f>L73</f>
        <v>113.3</v>
      </c>
      <c r="M12" s="98">
        <f t="shared" ref="M12:N12" si="13">M73</f>
        <v>0</v>
      </c>
      <c r="N12" s="98">
        <f t="shared" si="13"/>
        <v>0</v>
      </c>
      <c r="O12" s="98">
        <f>O73</f>
        <v>0</v>
      </c>
      <c r="P12" s="86"/>
    </row>
    <row r="13" spans="1:16" ht="20.25" customHeight="1" x14ac:dyDescent="0.25">
      <c r="A13" s="218"/>
      <c r="B13" s="220"/>
      <c r="C13" s="222"/>
      <c r="D13" s="230"/>
      <c r="E13" s="99" t="s">
        <v>89</v>
      </c>
      <c r="F13" s="100">
        <f t="shared" si="1"/>
        <v>28.9</v>
      </c>
      <c r="G13" s="98">
        <f>G92</f>
        <v>0</v>
      </c>
      <c r="H13" s="98">
        <f t="shared" ref="H13:I13" si="14">H92</f>
        <v>6.6</v>
      </c>
      <c r="I13" s="98">
        <f t="shared" si="14"/>
        <v>22.3</v>
      </c>
      <c r="J13" s="98">
        <f t="shared" ref="J13" si="15">J92</f>
        <v>0</v>
      </c>
      <c r="K13" s="100">
        <f t="shared" si="2"/>
        <v>27.9</v>
      </c>
      <c r="L13" s="98">
        <f>L92</f>
        <v>0</v>
      </c>
      <c r="M13" s="98">
        <f t="shared" ref="M13:O13" si="16">M92</f>
        <v>6.6</v>
      </c>
      <c r="N13" s="98">
        <f t="shared" si="16"/>
        <v>21.3</v>
      </c>
      <c r="O13" s="98">
        <f t="shared" si="16"/>
        <v>0</v>
      </c>
      <c r="P13" s="86"/>
    </row>
    <row r="14" spans="1:16" ht="20.25" customHeight="1" x14ac:dyDescent="0.25">
      <c r="A14" s="218"/>
      <c r="B14" s="220"/>
      <c r="C14" s="222"/>
      <c r="D14" s="230"/>
      <c r="E14" s="99" t="s">
        <v>78</v>
      </c>
      <c r="F14" s="100">
        <f t="shared" si="1"/>
        <v>783</v>
      </c>
      <c r="G14" s="98">
        <f>G24</f>
        <v>0</v>
      </c>
      <c r="H14" s="98">
        <f t="shared" ref="H14:I14" si="17">H24</f>
        <v>0</v>
      </c>
      <c r="I14" s="98">
        <f t="shared" si="17"/>
        <v>783</v>
      </c>
      <c r="J14" s="98">
        <f t="shared" ref="J14" si="18">J24</f>
        <v>0</v>
      </c>
      <c r="K14" s="100">
        <f t="shared" si="2"/>
        <v>783</v>
      </c>
      <c r="L14" s="98">
        <f>L24</f>
        <v>0</v>
      </c>
      <c r="M14" s="98">
        <f t="shared" ref="M14:O14" si="19">M24</f>
        <v>0</v>
      </c>
      <c r="N14" s="98">
        <f t="shared" si="19"/>
        <v>783</v>
      </c>
      <c r="O14" s="98">
        <f t="shared" si="19"/>
        <v>0</v>
      </c>
      <c r="P14" s="86"/>
    </row>
    <row r="15" spans="1:16" ht="20.25" customHeight="1" x14ac:dyDescent="0.25">
      <c r="A15" s="218"/>
      <c r="B15" s="220"/>
      <c r="C15" s="222"/>
      <c r="D15" s="230"/>
      <c r="E15" s="99" t="s">
        <v>192</v>
      </c>
      <c r="F15" s="98">
        <f t="shared" ref="F15:H15" si="20">F43</f>
        <v>0</v>
      </c>
      <c r="G15" s="98">
        <f t="shared" si="20"/>
        <v>0</v>
      </c>
      <c r="H15" s="98">
        <f t="shared" si="20"/>
        <v>0</v>
      </c>
      <c r="I15" s="98">
        <f>I43</f>
        <v>0</v>
      </c>
      <c r="J15" s="98"/>
      <c r="K15" s="98">
        <f t="shared" ref="K15:M15" si="21">K43</f>
        <v>0</v>
      </c>
      <c r="L15" s="98">
        <f t="shared" si="21"/>
        <v>0</v>
      </c>
      <c r="M15" s="98">
        <f t="shared" si="21"/>
        <v>0</v>
      </c>
      <c r="N15" s="98">
        <f>N43</f>
        <v>0</v>
      </c>
      <c r="O15" s="98"/>
      <c r="P15" s="86"/>
    </row>
    <row r="16" spans="1:16" ht="20.25" customHeight="1" x14ac:dyDescent="0.25">
      <c r="A16" s="218"/>
      <c r="B16" s="220"/>
      <c r="C16" s="222"/>
      <c r="D16" s="230"/>
      <c r="E16" s="99" t="s">
        <v>193</v>
      </c>
      <c r="F16" s="98">
        <f xml:space="preserve"> F26+F44</f>
        <v>0</v>
      </c>
      <c r="G16" s="98">
        <f t="shared" ref="G16" si="22" xml:space="preserve"> G26</f>
        <v>0</v>
      </c>
      <c r="H16" s="98">
        <f xml:space="preserve"> H26+H44</f>
        <v>0</v>
      </c>
      <c r="I16" s="98">
        <f xml:space="preserve"> I26</f>
        <v>0</v>
      </c>
      <c r="J16" s="98"/>
      <c r="K16" s="98">
        <f xml:space="preserve"> K26+K44</f>
        <v>0</v>
      </c>
      <c r="L16" s="98">
        <f t="shared" ref="L16" si="23" xml:space="preserve"> L26</f>
        <v>0</v>
      </c>
      <c r="M16" s="98">
        <f xml:space="preserve"> M26+M44</f>
        <v>0</v>
      </c>
      <c r="N16" s="98">
        <f xml:space="preserve"> N26+N44</f>
        <v>0</v>
      </c>
      <c r="O16" s="98"/>
      <c r="P16" s="86"/>
    </row>
    <row r="17" spans="1:16" ht="20.25" customHeight="1" x14ac:dyDescent="0.25">
      <c r="A17" s="218"/>
      <c r="B17" s="220"/>
      <c r="C17" s="222"/>
      <c r="D17" s="230"/>
      <c r="E17" s="99" t="s">
        <v>65</v>
      </c>
      <c r="F17" s="100">
        <f>G17+H17+I17+O17</f>
        <v>3602.9</v>
      </c>
      <c r="G17" s="98">
        <f>G27+G107</f>
        <v>0</v>
      </c>
      <c r="H17" s="98">
        <f>H27+H107</f>
        <v>145.6</v>
      </c>
      <c r="I17" s="98">
        <f>I27+I107</f>
        <v>3457.3</v>
      </c>
      <c r="J17" s="98">
        <f>J27+J107</f>
        <v>0</v>
      </c>
      <c r="K17" s="100">
        <f>L17+M17+N17+T17</f>
        <v>2097.3000000000002</v>
      </c>
      <c r="L17" s="98">
        <f>L27+L107</f>
        <v>0</v>
      </c>
      <c r="M17" s="98">
        <f>M27+M107</f>
        <v>145.6</v>
      </c>
      <c r="N17" s="98">
        <f>N27+N107</f>
        <v>1951.7000000000003</v>
      </c>
      <c r="O17" s="98">
        <f>O27+O107</f>
        <v>0</v>
      </c>
      <c r="P17" s="86"/>
    </row>
    <row r="18" spans="1:16" ht="20.25" customHeight="1" x14ac:dyDescent="0.25">
      <c r="A18" s="218"/>
      <c r="B18" s="220"/>
      <c r="C18" s="222"/>
      <c r="D18" s="230"/>
      <c r="E18" s="99" t="s">
        <v>60</v>
      </c>
      <c r="F18" s="100">
        <f>G18+H18+I18+O18</f>
        <v>143.80000000000001</v>
      </c>
      <c r="G18" s="98">
        <f>G74</f>
        <v>0</v>
      </c>
      <c r="H18" s="98">
        <f t="shared" ref="H18:I18" si="24">H74</f>
        <v>0</v>
      </c>
      <c r="I18" s="98">
        <f t="shared" si="24"/>
        <v>143.80000000000001</v>
      </c>
      <c r="J18" s="98">
        <f t="shared" ref="J18" si="25">J74</f>
        <v>0</v>
      </c>
      <c r="K18" s="100">
        <f>L18+M18+N18+T18</f>
        <v>143.80000000000001</v>
      </c>
      <c r="L18" s="98">
        <f>L74</f>
        <v>0</v>
      </c>
      <c r="M18" s="98">
        <f t="shared" ref="M18:O20" si="26">M74</f>
        <v>0</v>
      </c>
      <c r="N18" s="98">
        <f t="shared" si="26"/>
        <v>143.80000000000001</v>
      </c>
      <c r="O18" s="98">
        <f t="shared" si="26"/>
        <v>0</v>
      </c>
      <c r="P18" s="86"/>
    </row>
    <row r="19" spans="1:16" ht="20.25" customHeight="1" x14ac:dyDescent="0.25">
      <c r="A19" s="218"/>
      <c r="B19" s="220"/>
      <c r="C19" s="222"/>
      <c r="D19" s="230"/>
      <c r="E19" s="99" t="s">
        <v>90</v>
      </c>
      <c r="F19" s="100">
        <f>G19+H19+I19+O19</f>
        <v>224.5</v>
      </c>
      <c r="G19" s="98">
        <f>G75</f>
        <v>0</v>
      </c>
      <c r="H19" s="98">
        <f t="shared" ref="H19:I19" si="27">H75</f>
        <v>220</v>
      </c>
      <c r="I19" s="98">
        <f t="shared" si="27"/>
        <v>4.5</v>
      </c>
      <c r="J19" s="98">
        <f t="shared" ref="J19" si="28">J75</f>
        <v>0</v>
      </c>
      <c r="K19" s="100">
        <f>L19+M19+N19+T19</f>
        <v>224.5</v>
      </c>
      <c r="L19" s="98">
        <f>L75</f>
        <v>0</v>
      </c>
      <c r="M19" s="98">
        <f t="shared" ref="M19:N19" si="29">M75</f>
        <v>220</v>
      </c>
      <c r="N19" s="98">
        <f t="shared" si="29"/>
        <v>4.5</v>
      </c>
      <c r="O19" s="98">
        <f t="shared" si="26"/>
        <v>0</v>
      </c>
      <c r="P19" s="86"/>
    </row>
    <row r="20" spans="1:16" ht="20.25" customHeight="1" x14ac:dyDescent="0.25">
      <c r="A20" s="218"/>
      <c r="B20" s="220"/>
      <c r="C20" s="222"/>
      <c r="D20" s="230"/>
      <c r="E20" s="99" t="s">
        <v>91</v>
      </c>
      <c r="F20" s="100">
        <f>G20+H20+I20+O20</f>
        <v>0</v>
      </c>
      <c r="G20" s="98">
        <f>G76</f>
        <v>0</v>
      </c>
      <c r="H20" s="98">
        <f t="shared" ref="H20:I20" si="30">H76</f>
        <v>0</v>
      </c>
      <c r="I20" s="98">
        <f t="shared" si="30"/>
        <v>0</v>
      </c>
      <c r="J20" s="98">
        <f t="shared" ref="J20" si="31">J76</f>
        <v>0</v>
      </c>
      <c r="K20" s="100">
        <f>L20+M20+N20+T20</f>
        <v>0</v>
      </c>
      <c r="L20" s="98">
        <f>L76</f>
        <v>0</v>
      </c>
      <c r="M20" s="98">
        <f t="shared" ref="M20:N20" si="32">M76</f>
        <v>0</v>
      </c>
      <c r="N20" s="98">
        <f t="shared" si="32"/>
        <v>0</v>
      </c>
      <c r="O20" s="98">
        <f t="shared" si="26"/>
        <v>0</v>
      </c>
      <c r="P20" s="86"/>
    </row>
    <row r="21" spans="1:16" ht="42.75" x14ac:dyDescent="0.25">
      <c r="A21" s="218"/>
      <c r="B21" s="220"/>
      <c r="C21" s="223"/>
      <c r="D21" s="35" t="s">
        <v>221</v>
      </c>
      <c r="E21" s="99" t="s">
        <v>59</v>
      </c>
      <c r="F21" s="100">
        <f>G21+H21+I21+O21</f>
        <v>2427</v>
      </c>
      <c r="G21" s="102">
        <f>G60</f>
        <v>0</v>
      </c>
      <c r="H21" s="102">
        <f t="shared" ref="H21:I21" si="33">H60</f>
        <v>0</v>
      </c>
      <c r="I21" s="102">
        <f t="shared" si="33"/>
        <v>2427</v>
      </c>
      <c r="J21" s="102">
        <f t="shared" ref="J21" si="34">J60</f>
        <v>0</v>
      </c>
      <c r="K21" s="100">
        <f>L21+M21+N21+T21</f>
        <v>2427</v>
      </c>
      <c r="L21" s="102">
        <f>L60</f>
        <v>0</v>
      </c>
      <c r="M21" s="102">
        <f t="shared" ref="M21:O21" si="35">M60</f>
        <v>0</v>
      </c>
      <c r="N21" s="102">
        <f t="shared" si="35"/>
        <v>2427</v>
      </c>
      <c r="O21" s="102">
        <f t="shared" si="35"/>
        <v>0</v>
      </c>
      <c r="P21" s="87"/>
    </row>
    <row r="22" spans="1:16" ht="43.5" x14ac:dyDescent="0.25">
      <c r="A22" s="216" t="s">
        <v>5</v>
      </c>
      <c r="B22" s="196" t="s">
        <v>222</v>
      </c>
      <c r="C22" s="214" t="s">
        <v>103</v>
      </c>
      <c r="D22" s="30" t="s">
        <v>28</v>
      </c>
      <c r="E22" s="103"/>
      <c r="F22" s="68">
        <f>F24+F27+F25+F26</f>
        <v>4365.5</v>
      </c>
      <c r="G22" s="68">
        <f t="shared" ref="G22:H22" si="36">G24+G27+G25+G26</f>
        <v>0</v>
      </c>
      <c r="H22" s="68">
        <f t="shared" si="36"/>
        <v>145.6</v>
      </c>
      <c r="I22" s="68">
        <f>I24+I27+I25+I26</f>
        <v>4219.8999999999996</v>
      </c>
      <c r="J22" s="68">
        <f t="shared" ref="J22" si="37">J24+J27+J25</f>
        <v>0</v>
      </c>
      <c r="K22" s="68">
        <f>K24+K27+K25+K26</f>
        <v>2859.9</v>
      </c>
      <c r="L22" s="68">
        <f t="shared" ref="L22:M22" si="38">L24+L27+L25+L26</f>
        <v>0</v>
      </c>
      <c r="M22" s="68">
        <f t="shared" si="38"/>
        <v>145.6</v>
      </c>
      <c r="N22" s="68">
        <f>N24+N27+N25+N26</f>
        <v>2714.3</v>
      </c>
      <c r="O22" s="68">
        <f t="shared" ref="O22" si="39">O24+O27+O25</f>
        <v>0</v>
      </c>
      <c r="P22" s="88"/>
    </row>
    <row r="23" spans="1:16" x14ac:dyDescent="0.25">
      <c r="A23" s="217"/>
      <c r="B23" s="197"/>
      <c r="C23" s="215"/>
      <c r="D23" s="196" t="s">
        <v>220</v>
      </c>
      <c r="E23" s="69" t="s">
        <v>14</v>
      </c>
      <c r="F23" s="104"/>
      <c r="G23" s="68"/>
      <c r="H23" s="68"/>
      <c r="I23" s="104"/>
      <c r="J23" s="105"/>
      <c r="K23" s="104"/>
      <c r="L23" s="68"/>
      <c r="M23" s="68"/>
      <c r="N23" s="104"/>
      <c r="O23" s="105"/>
      <c r="P23" s="89"/>
    </row>
    <row r="24" spans="1:16" x14ac:dyDescent="0.25">
      <c r="A24" s="217"/>
      <c r="B24" s="197"/>
      <c r="C24" s="215"/>
      <c r="D24" s="197"/>
      <c r="E24" s="106" t="s">
        <v>78</v>
      </c>
      <c r="F24" s="107">
        <f>G24+H24+I24+O24</f>
        <v>783</v>
      </c>
      <c r="G24" s="68">
        <f>G48</f>
        <v>0</v>
      </c>
      <c r="H24" s="68">
        <f>H46</f>
        <v>0</v>
      </c>
      <c r="I24" s="107">
        <f>I46</f>
        <v>783</v>
      </c>
      <c r="J24" s="105">
        <f>J46</f>
        <v>0</v>
      </c>
      <c r="K24" s="107">
        <f>L24+M24+N24+T24</f>
        <v>783</v>
      </c>
      <c r="L24" s="68">
        <f>L48</f>
        <v>0</v>
      </c>
      <c r="M24" s="68">
        <f>M46</f>
        <v>0</v>
      </c>
      <c r="N24" s="107">
        <f>N46</f>
        <v>783</v>
      </c>
      <c r="O24" s="105">
        <f>O46</f>
        <v>0</v>
      </c>
      <c r="P24" s="89"/>
    </row>
    <row r="25" spans="1:16" x14ac:dyDescent="0.25">
      <c r="A25" s="217"/>
      <c r="B25" s="197"/>
      <c r="C25" s="215"/>
      <c r="D25" s="197"/>
      <c r="E25" s="106" t="s">
        <v>192</v>
      </c>
      <c r="F25" s="107">
        <f>G25+H25+I25+O25</f>
        <v>0</v>
      </c>
      <c r="G25" s="108">
        <f t="shared" ref="G25:H25" si="40">G43</f>
        <v>0</v>
      </c>
      <c r="H25" s="108">
        <f t="shared" si="40"/>
        <v>0</v>
      </c>
      <c r="I25" s="108">
        <f>I43</f>
        <v>0</v>
      </c>
      <c r="J25" s="108">
        <f>J43</f>
        <v>0</v>
      </c>
      <c r="K25" s="107">
        <f>L25+M25+N25+T25</f>
        <v>0</v>
      </c>
      <c r="L25" s="108">
        <f t="shared" ref="L25:M25" si="41">L43</f>
        <v>0</v>
      </c>
      <c r="M25" s="108">
        <f t="shared" si="41"/>
        <v>0</v>
      </c>
      <c r="N25" s="108">
        <f>N43</f>
        <v>0</v>
      </c>
      <c r="O25" s="108">
        <f>O43</f>
        <v>0</v>
      </c>
      <c r="P25" s="90"/>
    </row>
    <row r="26" spans="1:16" x14ac:dyDescent="0.25">
      <c r="A26" s="217"/>
      <c r="B26" s="197"/>
      <c r="C26" s="215"/>
      <c r="D26" s="197"/>
      <c r="E26" s="106" t="s">
        <v>193</v>
      </c>
      <c r="F26" s="108">
        <f>F30</f>
        <v>0</v>
      </c>
      <c r="G26" s="108">
        <f>G30</f>
        <v>0</v>
      </c>
      <c r="H26" s="108">
        <f>H30</f>
        <v>0</v>
      </c>
      <c r="I26" s="108">
        <f>I30</f>
        <v>0</v>
      </c>
      <c r="J26" s="108"/>
      <c r="K26" s="108">
        <f>K30</f>
        <v>0</v>
      </c>
      <c r="L26" s="108">
        <f>L30</f>
        <v>0</v>
      </c>
      <c r="M26" s="108">
        <f>M30</f>
        <v>0</v>
      </c>
      <c r="N26" s="108">
        <f>N30</f>
        <v>0</v>
      </c>
      <c r="O26" s="108"/>
      <c r="P26" s="90"/>
    </row>
    <row r="27" spans="1:16" ht="24.75" customHeight="1" x14ac:dyDescent="0.25">
      <c r="A27" s="217"/>
      <c r="B27" s="197"/>
      <c r="C27" s="215"/>
      <c r="D27" s="197"/>
      <c r="E27" s="106" t="s">
        <v>65</v>
      </c>
      <c r="F27" s="102">
        <f>G27+H27+I27+O27</f>
        <v>3582.5</v>
      </c>
      <c r="G27" s="102">
        <f>G31+G34+G37+G40+G45+G48+G51+G54+G57</f>
        <v>0</v>
      </c>
      <c r="H27" s="102">
        <f>H31+H34+H37+H40+H45+H48+H51+H54+H57</f>
        <v>145.6</v>
      </c>
      <c r="I27" s="102">
        <f>I31+I34+I37+I40+I45+I51+I54+I57</f>
        <v>3436.9</v>
      </c>
      <c r="J27" s="102">
        <f>J31+J34+J37+J40+J45+J48+J51+J54+J57</f>
        <v>0</v>
      </c>
      <c r="K27" s="102">
        <f>L27+M27+N27+T27</f>
        <v>2076.9</v>
      </c>
      <c r="L27" s="102">
        <f>L31+L34+L37+L40+L45+L48+L51+L54+L57</f>
        <v>0</v>
      </c>
      <c r="M27" s="102">
        <f>M31+M34+M37+M40+M45+M48+M51+M54+M57</f>
        <v>145.6</v>
      </c>
      <c r="N27" s="102">
        <f>N31+N34+N37+N40+N45+N51+N54+N57</f>
        <v>1931.3000000000002</v>
      </c>
      <c r="O27" s="102">
        <f>O31+O34+O37+O40+O45+O48+O51+O54+O57</f>
        <v>0</v>
      </c>
      <c r="P27" s="87"/>
    </row>
    <row r="28" spans="1:16" ht="48.75" customHeight="1" x14ac:dyDescent="0.25">
      <c r="A28" s="24" t="s">
        <v>33</v>
      </c>
      <c r="B28" s="190" t="s">
        <v>64</v>
      </c>
      <c r="C28" s="205" t="s">
        <v>191</v>
      </c>
      <c r="D28" s="27" t="s">
        <v>28</v>
      </c>
      <c r="E28" s="70"/>
      <c r="F28" s="72">
        <f>F31+F30</f>
        <v>356.1</v>
      </c>
      <c r="G28" s="72">
        <f t="shared" ref="G28" si="42">G31</f>
        <v>0</v>
      </c>
      <c r="H28" s="72">
        <f>H31+H30</f>
        <v>145.6</v>
      </c>
      <c r="I28" s="72">
        <f>I31+I30</f>
        <v>210.5</v>
      </c>
      <c r="J28" s="72">
        <f t="shared" ref="J28" si="43">J31</f>
        <v>0</v>
      </c>
      <c r="K28" s="72">
        <f>K31+K30</f>
        <v>356.1</v>
      </c>
      <c r="L28" s="72">
        <f t="shared" ref="L28" si="44">L31</f>
        <v>0</v>
      </c>
      <c r="M28" s="72">
        <f>M31+M30</f>
        <v>145.6</v>
      </c>
      <c r="N28" s="72">
        <f>N31+N30</f>
        <v>210.5</v>
      </c>
      <c r="O28" s="72">
        <f t="shared" ref="O28" si="45">O31</f>
        <v>0</v>
      </c>
      <c r="P28" s="91"/>
    </row>
    <row r="29" spans="1:16" x14ac:dyDescent="0.25">
      <c r="A29" s="23"/>
      <c r="B29" s="192"/>
      <c r="C29" s="206"/>
      <c r="D29" s="190" t="s">
        <v>220</v>
      </c>
      <c r="E29" s="70" t="s">
        <v>14</v>
      </c>
      <c r="F29" s="72"/>
      <c r="G29" s="72"/>
      <c r="H29" s="72"/>
      <c r="I29" s="109"/>
      <c r="J29" s="110"/>
      <c r="K29" s="72"/>
      <c r="L29" s="72"/>
      <c r="M29" s="72"/>
      <c r="N29" s="109"/>
      <c r="O29" s="110"/>
      <c r="P29" s="92"/>
    </row>
    <row r="30" spans="1:16" x14ac:dyDescent="0.25">
      <c r="A30" s="23"/>
      <c r="B30" s="192"/>
      <c r="C30" s="206"/>
      <c r="D30" s="192"/>
      <c r="E30" s="111" t="s">
        <v>193</v>
      </c>
      <c r="F30" s="112">
        <f>G30+H30+I30+O30</f>
        <v>0</v>
      </c>
      <c r="G30" s="72"/>
      <c r="H30" s="72"/>
      <c r="I30" s="109"/>
      <c r="J30" s="110"/>
      <c r="K30" s="112">
        <f>L30+M30+N30+O30</f>
        <v>0</v>
      </c>
      <c r="L30" s="72"/>
      <c r="M30" s="72"/>
      <c r="N30" s="109"/>
      <c r="O30" s="110"/>
      <c r="P30" s="92"/>
    </row>
    <row r="31" spans="1:16" ht="45" customHeight="1" x14ac:dyDescent="0.25">
      <c r="A31" s="23"/>
      <c r="B31" s="191"/>
      <c r="C31" s="207"/>
      <c r="D31" s="191"/>
      <c r="E31" s="111" t="s">
        <v>65</v>
      </c>
      <c r="F31" s="112">
        <f>G31+H31+I31+O31</f>
        <v>356.1</v>
      </c>
      <c r="G31" s="112">
        <v>0</v>
      </c>
      <c r="H31" s="112">
        <v>145.6</v>
      </c>
      <c r="I31" s="112">
        <v>210.5</v>
      </c>
      <c r="J31" s="112">
        <v>0</v>
      </c>
      <c r="K31" s="112">
        <f>L31+M31+N31+T31</f>
        <v>356.1</v>
      </c>
      <c r="L31" s="112">
        <v>0</v>
      </c>
      <c r="M31" s="112">
        <v>145.6</v>
      </c>
      <c r="N31" s="112">
        <v>210.5</v>
      </c>
      <c r="O31" s="112">
        <v>0</v>
      </c>
      <c r="P31" s="93"/>
    </row>
    <row r="32" spans="1:16" ht="45" customHeight="1" x14ac:dyDescent="0.25">
      <c r="A32" s="193" t="s">
        <v>66</v>
      </c>
      <c r="B32" s="190" t="s">
        <v>67</v>
      </c>
      <c r="C32" s="205" t="s">
        <v>104</v>
      </c>
      <c r="D32" s="27" t="s">
        <v>28</v>
      </c>
      <c r="E32" s="70"/>
      <c r="F32" s="72">
        <f>F34</f>
        <v>0</v>
      </c>
      <c r="G32" s="72">
        <f t="shared" ref="G32:I32" si="46">G34</f>
        <v>0</v>
      </c>
      <c r="H32" s="72">
        <f t="shared" si="46"/>
        <v>0</v>
      </c>
      <c r="I32" s="72">
        <f t="shared" si="46"/>
        <v>0</v>
      </c>
      <c r="J32" s="72">
        <f t="shared" ref="J32" si="47">J34</f>
        <v>0</v>
      </c>
      <c r="K32" s="72">
        <f>K34</f>
        <v>0</v>
      </c>
      <c r="L32" s="72">
        <f t="shared" ref="L32:O32" si="48">L34</f>
        <v>0</v>
      </c>
      <c r="M32" s="72">
        <f t="shared" si="48"/>
        <v>0</v>
      </c>
      <c r="N32" s="72">
        <f t="shared" si="48"/>
        <v>0</v>
      </c>
      <c r="O32" s="72">
        <f t="shared" si="48"/>
        <v>0</v>
      </c>
      <c r="P32" s="91"/>
    </row>
    <row r="33" spans="1:16" x14ac:dyDescent="0.25">
      <c r="A33" s="194"/>
      <c r="B33" s="192"/>
      <c r="C33" s="206"/>
      <c r="D33" s="190" t="s">
        <v>220</v>
      </c>
      <c r="E33" s="70" t="s">
        <v>14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91"/>
    </row>
    <row r="34" spans="1:16" ht="43.5" customHeight="1" x14ac:dyDescent="0.25">
      <c r="A34" s="195"/>
      <c r="B34" s="192"/>
      <c r="C34" s="206"/>
      <c r="D34" s="191"/>
      <c r="E34" s="111" t="s">
        <v>65</v>
      </c>
      <c r="F34" s="112">
        <f>G34+H34+I34+O34</f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f>L34+M34+N34+T34</f>
        <v>0</v>
      </c>
      <c r="L34" s="112">
        <v>0</v>
      </c>
      <c r="M34" s="112">
        <v>0</v>
      </c>
      <c r="N34" s="112">
        <v>0</v>
      </c>
      <c r="O34" s="112">
        <v>0</v>
      </c>
      <c r="P34" s="93"/>
    </row>
    <row r="35" spans="1:16" ht="53.25" customHeight="1" x14ac:dyDescent="0.25">
      <c r="A35" s="193" t="s">
        <v>68</v>
      </c>
      <c r="B35" s="171" t="s">
        <v>69</v>
      </c>
      <c r="C35" s="211" t="s">
        <v>120</v>
      </c>
      <c r="D35" s="10" t="s">
        <v>28</v>
      </c>
      <c r="E35" s="70"/>
      <c r="F35" s="112">
        <f>F37</f>
        <v>0</v>
      </c>
      <c r="G35" s="112">
        <f t="shared" ref="G35:I35" si="49">G37</f>
        <v>0</v>
      </c>
      <c r="H35" s="112">
        <f t="shared" si="49"/>
        <v>0</v>
      </c>
      <c r="I35" s="112">
        <f t="shared" si="49"/>
        <v>0</v>
      </c>
      <c r="J35" s="112">
        <f t="shared" ref="J35" si="50">J37</f>
        <v>0</v>
      </c>
      <c r="K35" s="112">
        <f>K37</f>
        <v>0</v>
      </c>
      <c r="L35" s="112">
        <f t="shared" ref="L35:O35" si="51">L37</f>
        <v>0</v>
      </c>
      <c r="M35" s="112">
        <f t="shared" si="51"/>
        <v>0</v>
      </c>
      <c r="N35" s="112">
        <f t="shared" si="51"/>
        <v>0</v>
      </c>
      <c r="O35" s="112">
        <f t="shared" si="51"/>
        <v>0</v>
      </c>
      <c r="P35" s="93"/>
    </row>
    <row r="36" spans="1:16" ht="21.75" customHeight="1" x14ac:dyDescent="0.25">
      <c r="A36" s="194"/>
      <c r="B36" s="172"/>
      <c r="C36" s="212"/>
      <c r="D36" s="190" t="s">
        <v>220</v>
      </c>
      <c r="E36" s="113" t="s">
        <v>14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93"/>
    </row>
    <row r="37" spans="1:16" ht="213.75" customHeight="1" x14ac:dyDescent="0.25">
      <c r="A37" s="195"/>
      <c r="B37" s="172"/>
      <c r="C37" s="212"/>
      <c r="D37" s="191"/>
      <c r="E37" s="111" t="s">
        <v>65</v>
      </c>
      <c r="F37" s="112">
        <f>G37+H37+I37+O37</f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f>L37+M37+N37+T37</f>
        <v>0</v>
      </c>
      <c r="L37" s="112">
        <v>0</v>
      </c>
      <c r="M37" s="112">
        <v>0</v>
      </c>
      <c r="N37" s="112">
        <v>0</v>
      </c>
      <c r="O37" s="112">
        <v>0</v>
      </c>
      <c r="P37" s="93"/>
    </row>
    <row r="38" spans="1:16" ht="45" x14ac:dyDescent="0.25">
      <c r="A38" s="193" t="s">
        <v>70</v>
      </c>
      <c r="B38" s="187" t="s">
        <v>71</v>
      </c>
      <c r="C38" s="211" t="s">
        <v>105</v>
      </c>
      <c r="D38" s="10" t="s">
        <v>28</v>
      </c>
      <c r="E38" s="114"/>
      <c r="F38" s="112">
        <f>F40</f>
        <v>0</v>
      </c>
      <c r="G38" s="112">
        <f t="shared" ref="G38:I38" si="52">G40</f>
        <v>0</v>
      </c>
      <c r="H38" s="112">
        <f t="shared" si="52"/>
        <v>0</v>
      </c>
      <c r="I38" s="112">
        <f t="shared" si="52"/>
        <v>0</v>
      </c>
      <c r="J38" s="112">
        <f t="shared" ref="J38" si="53">J40</f>
        <v>0</v>
      </c>
      <c r="K38" s="112">
        <f>K40</f>
        <v>0</v>
      </c>
      <c r="L38" s="112">
        <f t="shared" ref="L38:O38" si="54">L40</f>
        <v>0</v>
      </c>
      <c r="M38" s="112">
        <f t="shared" si="54"/>
        <v>0</v>
      </c>
      <c r="N38" s="112">
        <f t="shared" si="54"/>
        <v>0</v>
      </c>
      <c r="O38" s="112">
        <f t="shared" si="54"/>
        <v>0</v>
      </c>
      <c r="P38" s="93"/>
    </row>
    <row r="39" spans="1:16" ht="15.75" customHeight="1" x14ac:dyDescent="0.25">
      <c r="A39" s="194"/>
      <c r="B39" s="188"/>
      <c r="C39" s="212"/>
      <c r="D39" s="190" t="s">
        <v>220</v>
      </c>
      <c r="E39" s="113" t="s">
        <v>14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93"/>
    </row>
    <row r="40" spans="1:16" ht="149.25" customHeight="1" x14ac:dyDescent="0.25">
      <c r="A40" s="195"/>
      <c r="B40" s="188"/>
      <c r="C40" s="212"/>
      <c r="D40" s="191"/>
      <c r="E40" s="111" t="s">
        <v>65</v>
      </c>
      <c r="F40" s="112">
        <f>G40+H40+I40+O40</f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f>L40+M40+N40+T40</f>
        <v>0</v>
      </c>
      <c r="L40" s="112">
        <v>0</v>
      </c>
      <c r="M40" s="112">
        <v>0</v>
      </c>
      <c r="N40" s="112">
        <v>0</v>
      </c>
      <c r="O40" s="112">
        <v>0</v>
      </c>
      <c r="P40" s="93"/>
    </row>
    <row r="41" spans="1:16" ht="45" x14ac:dyDescent="0.25">
      <c r="A41" s="193" t="s">
        <v>72</v>
      </c>
      <c r="B41" s="187" t="s">
        <v>73</v>
      </c>
      <c r="C41" s="205" t="s">
        <v>106</v>
      </c>
      <c r="D41" s="10" t="s">
        <v>28</v>
      </c>
      <c r="E41" s="114"/>
      <c r="F41" s="112">
        <f>F45+F43+F44</f>
        <v>3218.5</v>
      </c>
      <c r="G41" s="112">
        <f t="shared" ref="G41:O41" si="55">G45+G43+G44</f>
        <v>0</v>
      </c>
      <c r="H41" s="112">
        <f t="shared" si="55"/>
        <v>0</v>
      </c>
      <c r="I41" s="112">
        <f t="shared" si="55"/>
        <v>3218.5</v>
      </c>
      <c r="J41" s="112">
        <f t="shared" si="55"/>
        <v>0</v>
      </c>
      <c r="K41" s="112">
        <f t="shared" si="55"/>
        <v>1712.9</v>
      </c>
      <c r="L41" s="112">
        <f t="shared" si="55"/>
        <v>0</v>
      </c>
      <c r="M41" s="112">
        <f t="shared" si="55"/>
        <v>0</v>
      </c>
      <c r="N41" s="112">
        <f t="shared" si="55"/>
        <v>1712.9</v>
      </c>
      <c r="O41" s="112">
        <f t="shared" si="55"/>
        <v>0</v>
      </c>
      <c r="P41" s="93"/>
    </row>
    <row r="42" spans="1:16" ht="15.75" customHeight="1" x14ac:dyDescent="0.25">
      <c r="A42" s="194"/>
      <c r="B42" s="188"/>
      <c r="C42" s="206"/>
      <c r="D42" s="190" t="s">
        <v>220</v>
      </c>
      <c r="E42" s="113" t="s">
        <v>14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93"/>
    </row>
    <row r="43" spans="1:16" ht="15.75" customHeight="1" x14ac:dyDescent="0.25">
      <c r="A43" s="194"/>
      <c r="B43" s="188"/>
      <c r="C43" s="206"/>
      <c r="D43" s="192"/>
      <c r="E43" s="111" t="s">
        <v>192</v>
      </c>
      <c r="F43" s="112">
        <f>G43+H43+I43+O43</f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f>L43+M43+N43+T43</f>
        <v>0</v>
      </c>
      <c r="L43" s="112">
        <v>0</v>
      </c>
      <c r="M43" s="112">
        <v>0</v>
      </c>
      <c r="N43" s="112">
        <v>0</v>
      </c>
      <c r="O43" s="112">
        <v>0</v>
      </c>
      <c r="P43" s="93"/>
    </row>
    <row r="44" spans="1:16" ht="15.75" customHeight="1" x14ac:dyDescent="0.25">
      <c r="A44" s="194"/>
      <c r="B44" s="188"/>
      <c r="C44" s="206"/>
      <c r="D44" s="192"/>
      <c r="E44" s="111" t="s">
        <v>193</v>
      </c>
      <c r="F44" s="112">
        <f>G44+H44+I44+J44</f>
        <v>0</v>
      </c>
      <c r="G44" s="112"/>
      <c r="H44" s="112">
        <v>0</v>
      </c>
      <c r="I44" s="112">
        <v>0</v>
      </c>
      <c r="J44" s="112"/>
      <c r="K44" s="112">
        <f>L44+M44+N44+O44</f>
        <v>0</v>
      </c>
      <c r="L44" s="112"/>
      <c r="M44" s="112">
        <v>0</v>
      </c>
      <c r="N44" s="112">
        <v>0</v>
      </c>
      <c r="O44" s="112"/>
      <c r="P44" s="93"/>
    </row>
    <row r="45" spans="1:16" ht="58.5" customHeight="1" x14ac:dyDescent="0.25">
      <c r="A45" s="195"/>
      <c r="B45" s="188"/>
      <c r="C45" s="206"/>
      <c r="D45" s="191"/>
      <c r="E45" s="111" t="s">
        <v>65</v>
      </c>
      <c r="F45" s="112">
        <f>G45+H45+I45+O45</f>
        <v>3218.5</v>
      </c>
      <c r="G45" s="112">
        <v>0</v>
      </c>
      <c r="H45" s="112">
        <v>0</v>
      </c>
      <c r="I45" s="112">
        <v>3218.5</v>
      </c>
      <c r="J45" s="112">
        <v>0</v>
      </c>
      <c r="K45" s="112">
        <f>L45+M45+N45+T45</f>
        <v>1712.9</v>
      </c>
      <c r="L45" s="112">
        <v>0</v>
      </c>
      <c r="M45" s="112">
        <v>0</v>
      </c>
      <c r="N45" s="112">
        <v>1712.9</v>
      </c>
      <c r="O45" s="112">
        <v>0</v>
      </c>
      <c r="P45" s="93"/>
    </row>
    <row r="46" spans="1:16" ht="54" customHeight="1" x14ac:dyDescent="0.25">
      <c r="A46" s="193" t="s">
        <v>74</v>
      </c>
      <c r="B46" s="190" t="s">
        <v>75</v>
      </c>
      <c r="C46" s="205" t="s">
        <v>107</v>
      </c>
      <c r="D46" s="10" t="s">
        <v>28</v>
      </c>
      <c r="E46" s="114"/>
      <c r="F46" s="112">
        <f>F48</f>
        <v>783</v>
      </c>
      <c r="G46" s="112">
        <f t="shared" ref="G46:I46" si="56">G48</f>
        <v>0</v>
      </c>
      <c r="H46" s="112">
        <f t="shared" si="56"/>
        <v>0</v>
      </c>
      <c r="I46" s="112">
        <f t="shared" si="56"/>
        <v>783</v>
      </c>
      <c r="J46" s="112">
        <f t="shared" ref="J46" si="57">J48</f>
        <v>0</v>
      </c>
      <c r="K46" s="112">
        <f>K48</f>
        <v>783</v>
      </c>
      <c r="L46" s="112">
        <f t="shared" ref="L46:O46" si="58">L48</f>
        <v>0</v>
      </c>
      <c r="M46" s="112">
        <f t="shared" si="58"/>
        <v>0</v>
      </c>
      <c r="N46" s="112">
        <f t="shared" si="58"/>
        <v>783</v>
      </c>
      <c r="O46" s="112">
        <f t="shared" si="58"/>
        <v>0</v>
      </c>
      <c r="P46" s="93"/>
    </row>
    <row r="47" spans="1:16" ht="26.25" customHeight="1" x14ac:dyDescent="0.25">
      <c r="A47" s="194"/>
      <c r="B47" s="192"/>
      <c r="C47" s="206"/>
      <c r="D47" s="190" t="s">
        <v>220</v>
      </c>
      <c r="E47" s="113" t="s">
        <v>14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93"/>
    </row>
    <row r="48" spans="1:16" ht="36" customHeight="1" x14ac:dyDescent="0.25">
      <c r="A48" s="195"/>
      <c r="B48" s="192"/>
      <c r="C48" s="206"/>
      <c r="D48" s="191"/>
      <c r="E48" s="111" t="s">
        <v>78</v>
      </c>
      <c r="F48" s="112">
        <f>G48+H48+I48+O48</f>
        <v>783</v>
      </c>
      <c r="G48" s="112">
        <v>0</v>
      </c>
      <c r="H48" s="112">
        <v>0</v>
      </c>
      <c r="I48" s="112">
        <v>783</v>
      </c>
      <c r="J48" s="112">
        <v>0</v>
      </c>
      <c r="K48" s="112">
        <f>L48+M48+N48+T48</f>
        <v>783</v>
      </c>
      <c r="L48" s="112">
        <v>0</v>
      </c>
      <c r="M48" s="112">
        <v>0</v>
      </c>
      <c r="N48" s="112">
        <v>783</v>
      </c>
      <c r="O48" s="112">
        <v>0</v>
      </c>
      <c r="P48" s="93"/>
    </row>
    <row r="49" spans="1:16" ht="45" customHeight="1" x14ac:dyDescent="0.25">
      <c r="A49" s="193" t="s">
        <v>76</v>
      </c>
      <c r="B49" s="187" t="s">
        <v>77</v>
      </c>
      <c r="C49" s="205" t="s">
        <v>108</v>
      </c>
      <c r="D49" s="10" t="s">
        <v>28</v>
      </c>
      <c r="E49" s="114"/>
      <c r="F49" s="112">
        <f>F51</f>
        <v>0</v>
      </c>
      <c r="G49" s="112">
        <f t="shared" ref="G49:I49" si="59">G51</f>
        <v>0</v>
      </c>
      <c r="H49" s="112">
        <f t="shared" si="59"/>
        <v>0</v>
      </c>
      <c r="I49" s="112">
        <f t="shared" si="59"/>
        <v>0</v>
      </c>
      <c r="J49" s="112">
        <f t="shared" ref="J49" si="60">J51</f>
        <v>0</v>
      </c>
      <c r="K49" s="112">
        <f>K51</f>
        <v>0</v>
      </c>
      <c r="L49" s="112">
        <f t="shared" ref="L49:O49" si="61">L51</f>
        <v>0</v>
      </c>
      <c r="M49" s="112">
        <f t="shared" si="61"/>
        <v>0</v>
      </c>
      <c r="N49" s="112">
        <f t="shared" si="61"/>
        <v>0</v>
      </c>
      <c r="O49" s="112">
        <f t="shared" si="61"/>
        <v>0</v>
      </c>
      <c r="P49" s="93"/>
    </row>
    <row r="50" spans="1:16" ht="23.25" customHeight="1" x14ac:dyDescent="0.25">
      <c r="A50" s="194"/>
      <c r="B50" s="188"/>
      <c r="C50" s="206"/>
      <c r="D50" s="190" t="s">
        <v>220</v>
      </c>
      <c r="E50" s="113" t="s">
        <v>14</v>
      </c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93"/>
    </row>
    <row r="51" spans="1:16" ht="99.75" customHeight="1" x14ac:dyDescent="0.25">
      <c r="A51" s="195"/>
      <c r="B51" s="189"/>
      <c r="C51" s="207"/>
      <c r="D51" s="191"/>
      <c r="E51" s="115" t="s">
        <v>65</v>
      </c>
      <c r="F51" s="112">
        <f>G51+H51+I51+O51</f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f>L51+M51+N51+T51</f>
        <v>0</v>
      </c>
      <c r="L51" s="112">
        <v>0</v>
      </c>
      <c r="M51" s="112">
        <v>0</v>
      </c>
      <c r="N51" s="112">
        <v>0</v>
      </c>
      <c r="O51" s="112">
        <v>0</v>
      </c>
      <c r="P51" s="93"/>
    </row>
    <row r="52" spans="1:16" ht="55.5" customHeight="1" x14ac:dyDescent="0.25">
      <c r="A52" s="193" t="s">
        <v>79</v>
      </c>
      <c r="B52" s="190" t="s">
        <v>80</v>
      </c>
      <c r="C52" s="205" t="s">
        <v>109</v>
      </c>
      <c r="D52" s="10" t="s">
        <v>28</v>
      </c>
      <c r="E52" s="114"/>
      <c r="F52" s="72">
        <f>F54</f>
        <v>7.9</v>
      </c>
      <c r="G52" s="72">
        <f t="shared" ref="G52:I52" si="62">G54</f>
        <v>0</v>
      </c>
      <c r="H52" s="72">
        <f t="shared" si="62"/>
        <v>0</v>
      </c>
      <c r="I52" s="72">
        <f t="shared" si="62"/>
        <v>7.9</v>
      </c>
      <c r="J52" s="72">
        <f t="shared" ref="J52" si="63">J54</f>
        <v>0</v>
      </c>
      <c r="K52" s="72">
        <f>K54</f>
        <v>7.9</v>
      </c>
      <c r="L52" s="72">
        <f t="shared" ref="L52:O52" si="64">L54</f>
        <v>0</v>
      </c>
      <c r="M52" s="72">
        <f t="shared" si="64"/>
        <v>0</v>
      </c>
      <c r="N52" s="72">
        <f t="shared" si="64"/>
        <v>7.9</v>
      </c>
      <c r="O52" s="72">
        <f t="shared" si="64"/>
        <v>0</v>
      </c>
      <c r="P52" s="91"/>
    </row>
    <row r="53" spans="1:16" ht="15.75" customHeight="1" x14ac:dyDescent="0.25">
      <c r="A53" s="194"/>
      <c r="B53" s="192"/>
      <c r="C53" s="206"/>
      <c r="D53" s="190" t="s">
        <v>220</v>
      </c>
      <c r="E53" s="113" t="s">
        <v>14</v>
      </c>
      <c r="F53" s="72"/>
      <c r="G53" s="72"/>
      <c r="H53" s="72"/>
      <c r="I53" s="109"/>
      <c r="J53" s="110"/>
      <c r="K53" s="72"/>
      <c r="L53" s="72"/>
      <c r="M53" s="72"/>
      <c r="N53" s="109"/>
      <c r="O53" s="110"/>
      <c r="P53" s="92"/>
    </row>
    <row r="54" spans="1:16" ht="44.25" customHeight="1" x14ac:dyDescent="0.25">
      <c r="A54" s="194"/>
      <c r="B54" s="192"/>
      <c r="C54" s="206"/>
      <c r="D54" s="192"/>
      <c r="E54" s="111" t="s">
        <v>65</v>
      </c>
      <c r="F54" s="112">
        <f>G54+H54+I54+O54</f>
        <v>7.9</v>
      </c>
      <c r="G54" s="112">
        <v>0</v>
      </c>
      <c r="H54" s="112">
        <v>0</v>
      </c>
      <c r="I54" s="112">
        <v>7.9</v>
      </c>
      <c r="J54" s="112">
        <v>0</v>
      </c>
      <c r="K54" s="112">
        <f>L54+M54+N54+T54</f>
        <v>7.9</v>
      </c>
      <c r="L54" s="112">
        <v>0</v>
      </c>
      <c r="M54" s="112">
        <v>0</v>
      </c>
      <c r="N54" s="112">
        <v>7.9</v>
      </c>
      <c r="O54" s="112">
        <v>0</v>
      </c>
      <c r="P54" s="93"/>
    </row>
    <row r="55" spans="1:16" ht="48.75" customHeight="1" x14ac:dyDescent="0.25">
      <c r="A55" s="193" t="s">
        <v>81</v>
      </c>
      <c r="B55" s="187" t="s">
        <v>212</v>
      </c>
      <c r="C55" s="205" t="s">
        <v>110</v>
      </c>
      <c r="D55" s="10" t="s">
        <v>28</v>
      </c>
      <c r="E55" s="114"/>
      <c r="F55" s="72">
        <f>F57</f>
        <v>0</v>
      </c>
      <c r="G55" s="72">
        <f t="shared" ref="G55:I55" si="65">G57</f>
        <v>0</v>
      </c>
      <c r="H55" s="72">
        <f t="shared" si="65"/>
        <v>0</v>
      </c>
      <c r="I55" s="72">
        <f t="shared" si="65"/>
        <v>0</v>
      </c>
      <c r="J55" s="72">
        <f t="shared" ref="J55" si="66">J57</f>
        <v>0</v>
      </c>
      <c r="K55" s="72">
        <f>K57</f>
        <v>0</v>
      </c>
      <c r="L55" s="72">
        <f t="shared" ref="L55:O55" si="67">L57</f>
        <v>0</v>
      </c>
      <c r="M55" s="72">
        <f t="shared" si="67"/>
        <v>0</v>
      </c>
      <c r="N55" s="72">
        <f t="shared" si="67"/>
        <v>0</v>
      </c>
      <c r="O55" s="72">
        <f t="shared" si="67"/>
        <v>0</v>
      </c>
      <c r="P55" s="91"/>
    </row>
    <row r="56" spans="1:16" ht="43.5" customHeight="1" x14ac:dyDescent="0.25">
      <c r="A56" s="194"/>
      <c r="B56" s="188"/>
      <c r="C56" s="206"/>
      <c r="D56" s="190" t="s">
        <v>220</v>
      </c>
      <c r="E56" s="113" t="s">
        <v>14</v>
      </c>
      <c r="F56" s="72"/>
      <c r="G56" s="72"/>
      <c r="H56" s="72"/>
      <c r="I56" s="109"/>
      <c r="J56" s="110"/>
      <c r="K56" s="72"/>
      <c r="L56" s="72"/>
      <c r="M56" s="72"/>
      <c r="N56" s="109"/>
      <c r="O56" s="110"/>
      <c r="P56" s="92"/>
    </row>
    <row r="57" spans="1:16" ht="44.25" customHeight="1" x14ac:dyDescent="0.25">
      <c r="A57" s="194"/>
      <c r="B57" s="189"/>
      <c r="C57" s="207"/>
      <c r="D57" s="192"/>
      <c r="E57" s="111" t="s">
        <v>65</v>
      </c>
      <c r="F57" s="116">
        <f>G57+H57+I57+O57</f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f>L57+M57+N57+T57</f>
        <v>0</v>
      </c>
      <c r="L57" s="116">
        <v>0</v>
      </c>
      <c r="M57" s="116">
        <v>0</v>
      </c>
      <c r="N57" s="116">
        <v>0</v>
      </c>
      <c r="O57" s="116">
        <v>0</v>
      </c>
      <c r="P57" s="94"/>
    </row>
    <row r="58" spans="1:16" ht="48.75" customHeight="1" x14ac:dyDescent="0.25">
      <c r="A58" s="216" t="s">
        <v>8</v>
      </c>
      <c r="B58" s="202" t="s">
        <v>213</v>
      </c>
      <c r="C58" s="214" t="s">
        <v>223</v>
      </c>
      <c r="D58" s="31" t="s">
        <v>28</v>
      </c>
      <c r="E58" s="117"/>
      <c r="F58" s="68">
        <f>F60</f>
        <v>2427</v>
      </c>
      <c r="G58" s="68">
        <f t="shared" ref="G58:I58" si="68">G60</f>
        <v>0</v>
      </c>
      <c r="H58" s="68">
        <f t="shared" si="68"/>
        <v>0</v>
      </c>
      <c r="I58" s="68">
        <f t="shared" si="68"/>
        <v>2427</v>
      </c>
      <c r="J58" s="68">
        <f t="shared" ref="J58" si="69">J60</f>
        <v>0</v>
      </c>
      <c r="K58" s="68">
        <f>K60</f>
        <v>2427</v>
      </c>
      <c r="L58" s="68">
        <f t="shared" ref="L58:O58" si="70">L60</f>
        <v>0</v>
      </c>
      <c r="M58" s="68">
        <f t="shared" si="70"/>
        <v>0</v>
      </c>
      <c r="N58" s="68">
        <f t="shared" si="70"/>
        <v>2427</v>
      </c>
      <c r="O58" s="68">
        <f t="shared" si="70"/>
        <v>0</v>
      </c>
      <c r="P58" s="88"/>
    </row>
    <row r="59" spans="1:16" ht="19.5" customHeight="1" x14ac:dyDescent="0.25">
      <c r="A59" s="217"/>
      <c r="B59" s="203"/>
      <c r="C59" s="215"/>
      <c r="D59" s="190" t="s">
        <v>220</v>
      </c>
      <c r="E59" s="118" t="s">
        <v>14</v>
      </c>
      <c r="F59" s="119"/>
      <c r="G59" s="119"/>
      <c r="H59" s="119"/>
      <c r="I59" s="120"/>
      <c r="J59" s="121"/>
      <c r="K59" s="119"/>
      <c r="L59" s="119"/>
      <c r="M59" s="119"/>
      <c r="N59" s="120"/>
      <c r="O59" s="121"/>
      <c r="P59" s="89"/>
    </row>
    <row r="60" spans="1:16" ht="71.25" customHeight="1" x14ac:dyDescent="0.25">
      <c r="A60" s="217"/>
      <c r="B60" s="203"/>
      <c r="C60" s="215"/>
      <c r="D60" s="191"/>
      <c r="E60" s="106" t="s">
        <v>59</v>
      </c>
      <c r="F60" s="102">
        <f>G60+H60+I60+O60</f>
        <v>2427</v>
      </c>
      <c r="G60" s="122">
        <f>G63+G66</f>
        <v>0</v>
      </c>
      <c r="H60" s="122">
        <f t="shared" ref="H60:I60" si="71">H63+H66</f>
        <v>0</v>
      </c>
      <c r="I60" s="122">
        <f t="shared" si="71"/>
        <v>2427</v>
      </c>
      <c r="J60" s="122">
        <f t="shared" ref="J60" si="72">J63+J66</f>
        <v>0</v>
      </c>
      <c r="K60" s="102">
        <f>L60+M60+N60+T60</f>
        <v>2427</v>
      </c>
      <c r="L60" s="122">
        <f>L63+L66</f>
        <v>0</v>
      </c>
      <c r="M60" s="122">
        <f t="shared" ref="M60:O60" si="73">M63+M66</f>
        <v>0</v>
      </c>
      <c r="N60" s="122">
        <f t="shared" si="73"/>
        <v>2427</v>
      </c>
      <c r="O60" s="122">
        <f t="shared" si="73"/>
        <v>0</v>
      </c>
      <c r="P60" s="87"/>
    </row>
    <row r="61" spans="1:16" ht="46.5" customHeight="1" x14ac:dyDescent="0.25">
      <c r="A61" s="193" t="s">
        <v>37</v>
      </c>
      <c r="B61" s="187" t="s">
        <v>82</v>
      </c>
      <c r="C61" s="205" t="s">
        <v>111</v>
      </c>
      <c r="D61" s="10" t="s">
        <v>28</v>
      </c>
      <c r="E61" s="114"/>
      <c r="F61" s="72">
        <f>F63</f>
        <v>2427</v>
      </c>
      <c r="G61" s="72">
        <f t="shared" ref="G61:I61" si="74">G63</f>
        <v>0</v>
      </c>
      <c r="H61" s="72">
        <f t="shared" si="74"/>
        <v>0</v>
      </c>
      <c r="I61" s="72">
        <f t="shared" si="74"/>
        <v>2427</v>
      </c>
      <c r="J61" s="72">
        <f t="shared" ref="J61" si="75">J63</f>
        <v>0</v>
      </c>
      <c r="K61" s="72">
        <f>K63</f>
        <v>2427</v>
      </c>
      <c r="L61" s="72">
        <f t="shared" ref="L61:O61" si="76">L63</f>
        <v>0</v>
      </c>
      <c r="M61" s="72">
        <f t="shared" si="76"/>
        <v>0</v>
      </c>
      <c r="N61" s="72">
        <f t="shared" si="76"/>
        <v>2427</v>
      </c>
      <c r="O61" s="72">
        <f t="shared" si="76"/>
        <v>0</v>
      </c>
      <c r="P61" s="91"/>
    </row>
    <row r="62" spans="1:16" ht="15.75" customHeight="1" x14ac:dyDescent="0.25">
      <c r="A62" s="194"/>
      <c r="B62" s="188"/>
      <c r="C62" s="206"/>
      <c r="D62" s="190" t="s">
        <v>220</v>
      </c>
      <c r="E62" s="113" t="s">
        <v>14</v>
      </c>
      <c r="F62" s="72"/>
      <c r="G62" s="72"/>
      <c r="H62" s="72"/>
      <c r="I62" s="109"/>
      <c r="J62" s="110"/>
      <c r="K62" s="72"/>
      <c r="L62" s="72"/>
      <c r="M62" s="72"/>
      <c r="N62" s="109"/>
      <c r="O62" s="110"/>
      <c r="P62" s="92"/>
    </row>
    <row r="63" spans="1:16" ht="165.75" customHeight="1" x14ac:dyDescent="0.25">
      <c r="A63" s="195"/>
      <c r="B63" s="189"/>
      <c r="C63" s="207"/>
      <c r="D63" s="191"/>
      <c r="E63" s="123" t="s">
        <v>59</v>
      </c>
      <c r="F63" s="116">
        <f>G63+H63+I63+O63</f>
        <v>2427</v>
      </c>
      <c r="G63" s="116">
        <v>0</v>
      </c>
      <c r="H63" s="116">
        <v>0</v>
      </c>
      <c r="I63" s="116">
        <v>2427</v>
      </c>
      <c r="J63" s="116">
        <v>0</v>
      </c>
      <c r="K63" s="116">
        <f>L63+M63+N63+T63</f>
        <v>2427</v>
      </c>
      <c r="L63" s="116">
        <v>0</v>
      </c>
      <c r="M63" s="116">
        <v>0</v>
      </c>
      <c r="N63" s="116">
        <v>2427</v>
      </c>
      <c r="O63" s="116">
        <v>0</v>
      </c>
      <c r="P63" s="94"/>
    </row>
    <row r="64" spans="1:16" ht="45" x14ac:dyDescent="0.25">
      <c r="A64" s="193" t="s">
        <v>36</v>
      </c>
      <c r="B64" s="190" t="s">
        <v>83</v>
      </c>
      <c r="C64" s="205" t="s">
        <v>112</v>
      </c>
      <c r="D64" s="10" t="s">
        <v>28</v>
      </c>
      <c r="E64" s="114"/>
      <c r="F64" s="72">
        <f>F66</f>
        <v>0</v>
      </c>
      <c r="G64" s="72">
        <f t="shared" ref="G64:I64" si="77">G66</f>
        <v>0</v>
      </c>
      <c r="H64" s="72">
        <f t="shared" si="77"/>
        <v>0</v>
      </c>
      <c r="I64" s="72">
        <f t="shared" si="77"/>
        <v>0</v>
      </c>
      <c r="J64" s="72">
        <f t="shared" ref="J64" si="78">J66</f>
        <v>0</v>
      </c>
      <c r="K64" s="72">
        <f>K66</f>
        <v>0</v>
      </c>
      <c r="L64" s="72">
        <f t="shared" ref="L64:O64" si="79">L66</f>
        <v>0</v>
      </c>
      <c r="M64" s="72">
        <f t="shared" si="79"/>
        <v>0</v>
      </c>
      <c r="N64" s="72">
        <f t="shared" si="79"/>
        <v>0</v>
      </c>
      <c r="O64" s="72">
        <f t="shared" si="79"/>
        <v>0</v>
      </c>
      <c r="P64" s="91"/>
    </row>
    <row r="65" spans="1:16" ht="15.75" customHeight="1" x14ac:dyDescent="0.25">
      <c r="A65" s="194"/>
      <c r="B65" s="192"/>
      <c r="C65" s="206"/>
      <c r="D65" s="190" t="s">
        <v>220</v>
      </c>
      <c r="E65" s="113" t="s">
        <v>14</v>
      </c>
      <c r="F65" s="72"/>
      <c r="G65" s="72"/>
      <c r="H65" s="72"/>
      <c r="I65" s="109"/>
      <c r="J65" s="110"/>
      <c r="K65" s="72"/>
      <c r="L65" s="72"/>
      <c r="M65" s="72"/>
      <c r="N65" s="109"/>
      <c r="O65" s="110"/>
      <c r="P65" s="92"/>
    </row>
    <row r="66" spans="1:16" ht="46.5" customHeight="1" x14ac:dyDescent="0.25">
      <c r="A66" s="195"/>
      <c r="B66" s="191"/>
      <c r="C66" s="207"/>
      <c r="D66" s="191"/>
      <c r="E66" s="123" t="s">
        <v>59</v>
      </c>
      <c r="F66" s="116">
        <f>G66+H66+I66+O66</f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f>L66+M66+N66+T66</f>
        <v>0</v>
      </c>
      <c r="L66" s="116">
        <v>0</v>
      </c>
      <c r="M66" s="116">
        <v>0</v>
      </c>
      <c r="N66" s="116">
        <v>0</v>
      </c>
      <c r="O66" s="116">
        <v>0</v>
      </c>
      <c r="P66" s="94"/>
    </row>
    <row r="67" spans="1:16" ht="58.5" customHeight="1" x14ac:dyDescent="0.25">
      <c r="A67" s="196" t="s">
        <v>51</v>
      </c>
      <c r="B67" s="202" t="s">
        <v>84</v>
      </c>
      <c r="C67" s="208" t="s">
        <v>84</v>
      </c>
      <c r="D67" s="31" t="s">
        <v>28</v>
      </c>
      <c r="E67" s="103"/>
      <c r="F67" s="68">
        <f>F68</f>
        <v>4602.4000000000005</v>
      </c>
      <c r="G67" s="68">
        <f t="shared" ref="G67:O67" si="80">G68</f>
        <v>113.3</v>
      </c>
      <c r="H67" s="68">
        <f t="shared" si="80"/>
        <v>220</v>
      </c>
      <c r="I67" s="68">
        <f t="shared" si="80"/>
        <v>4269.1000000000004</v>
      </c>
      <c r="J67" s="68">
        <f t="shared" si="80"/>
        <v>0</v>
      </c>
      <c r="K67" s="68">
        <f>K68</f>
        <v>4585.8999999999996</v>
      </c>
      <c r="L67" s="68">
        <f t="shared" si="80"/>
        <v>113.3</v>
      </c>
      <c r="M67" s="68">
        <f t="shared" si="80"/>
        <v>220</v>
      </c>
      <c r="N67" s="68">
        <f t="shared" si="80"/>
        <v>4252.6000000000004</v>
      </c>
      <c r="O67" s="68">
        <f t="shared" si="80"/>
        <v>0</v>
      </c>
      <c r="P67" s="88"/>
    </row>
    <row r="68" spans="1:16" ht="30" customHeight="1" x14ac:dyDescent="0.25">
      <c r="A68" s="197"/>
      <c r="B68" s="203"/>
      <c r="C68" s="209"/>
      <c r="D68" s="196" t="s">
        <v>220</v>
      </c>
      <c r="E68" s="118" t="s">
        <v>14</v>
      </c>
      <c r="F68" s="68">
        <f>F69+F70+F72+F73+F74+F75+F76+F71</f>
        <v>4602.4000000000005</v>
      </c>
      <c r="G68" s="68">
        <f t="shared" ref="G68:O68" si="81">G69+G70+G72+G73+G74+G75+G76+G71</f>
        <v>113.3</v>
      </c>
      <c r="H68" s="68">
        <f t="shared" si="81"/>
        <v>220</v>
      </c>
      <c r="I68" s="68">
        <f t="shared" si="81"/>
        <v>4269.1000000000004</v>
      </c>
      <c r="J68" s="68">
        <f t="shared" si="81"/>
        <v>0</v>
      </c>
      <c r="K68" s="68">
        <f t="shared" si="81"/>
        <v>4585.8999999999996</v>
      </c>
      <c r="L68" s="68">
        <f t="shared" si="81"/>
        <v>113.3</v>
      </c>
      <c r="M68" s="68">
        <f t="shared" si="81"/>
        <v>220</v>
      </c>
      <c r="N68" s="68">
        <f t="shared" si="81"/>
        <v>4252.6000000000004</v>
      </c>
      <c r="O68" s="68">
        <f t="shared" si="81"/>
        <v>0</v>
      </c>
      <c r="P68" s="88"/>
    </row>
    <row r="69" spans="1:16" x14ac:dyDescent="0.25">
      <c r="A69" s="197"/>
      <c r="B69" s="203"/>
      <c r="C69" s="209"/>
      <c r="D69" s="197"/>
      <c r="E69" s="106" t="s">
        <v>85</v>
      </c>
      <c r="F69" s="68">
        <f>F79</f>
        <v>1008.7</v>
      </c>
      <c r="G69" s="68">
        <f t="shared" ref="G69:I69" si="82">G79</f>
        <v>0</v>
      </c>
      <c r="H69" s="68">
        <f t="shared" si="82"/>
        <v>0</v>
      </c>
      <c r="I69" s="68">
        <f t="shared" si="82"/>
        <v>1008.7</v>
      </c>
      <c r="J69" s="68">
        <f t="shared" ref="J69" si="83">J79</f>
        <v>0</v>
      </c>
      <c r="K69" s="68">
        <f>K79</f>
        <v>1008.7</v>
      </c>
      <c r="L69" s="68">
        <f t="shared" ref="L69:O69" si="84">L79</f>
        <v>0</v>
      </c>
      <c r="M69" s="68">
        <f t="shared" si="84"/>
        <v>0</v>
      </c>
      <c r="N69" s="68">
        <f t="shared" si="84"/>
        <v>1008.7</v>
      </c>
      <c r="O69" s="68">
        <f t="shared" si="84"/>
        <v>0</v>
      </c>
      <c r="P69" s="88"/>
    </row>
    <row r="70" spans="1:16" x14ac:dyDescent="0.25">
      <c r="A70" s="197"/>
      <c r="B70" s="203"/>
      <c r="C70" s="209"/>
      <c r="D70" s="197"/>
      <c r="E70" s="106" t="s">
        <v>86</v>
      </c>
      <c r="F70" s="68">
        <f>F80</f>
        <v>1954.8</v>
      </c>
      <c r="G70" s="68">
        <f t="shared" ref="G70:I70" si="85">G80</f>
        <v>0</v>
      </c>
      <c r="H70" s="68">
        <f t="shared" si="85"/>
        <v>0</v>
      </c>
      <c r="I70" s="68">
        <f t="shared" si="85"/>
        <v>1954.8</v>
      </c>
      <c r="J70" s="68">
        <f t="shared" ref="J70:O71" si="86">J80</f>
        <v>0</v>
      </c>
      <c r="K70" s="68">
        <f>K80</f>
        <v>1940.5</v>
      </c>
      <c r="L70" s="68">
        <f t="shared" ref="L70:N70" si="87">L80</f>
        <v>0</v>
      </c>
      <c r="M70" s="68">
        <f t="shared" si="87"/>
        <v>0</v>
      </c>
      <c r="N70" s="68">
        <f t="shared" si="87"/>
        <v>1940.5</v>
      </c>
      <c r="O70" s="68">
        <f>O80</f>
        <v>0</v>
      </c>
      <c r="P70" s="88"/>
    </row>
    <row r="71" spans="1:16" x14ac:dyDescent="0.25">
      <c r="A71" s="197"/>
      <c r="B71" s="203"/>
      <c r="C71" s="209"/>
      <c r="D71" s="197"/>
      <c r="E71" s="106" t="s">
        <v>242</v>
      </c>
      <c r="F71" s="68">
        <f>F81</f>
        <v>200</v>
      </c>
      <c r="G71" s="68">
        <f t="shared" ref="G71:I71" si="88">G81</f>
        <v>0</v>
      </c>
      <c r="H71" s="68">
        <f t="shared" si="88"/>
        <v>0</v>
      </c>
      <c r="I71" s="68">
        <f t="shared" si="88"/>
        <v>200</v>
      </c>
      <c r="J71" s="68">
        <f t="shared" si="86"/>
        <v>0</v>
      </c>
      <c r="K71" s="68">
        <f t="shared" si="86"/>
        <v>200</v>
      </c>
      <c r="L71" s="68">
        <f t="shared" si="86"/>
        <v>0</v>
      </c>
      <c r="M71" s="68">
        <f t="shared" si="86"/>
        <v>0</v>
      </c>
      <c r="N71" s="68">
        <f t="shared" si="86"/>
        <v>200</v>
      </c>
      <c r="O71" s="68">
        <f t="shared" si="86"/>
        <v>0</v>
      </c>
      <c r="P71" s="88"/>
    </row>
    <row r="72" spans="1:16" x14ac:dyDescent="0.25">
      <c r="A72" s="197"/>
      <c r="B72" s="203"/>
      <c r="C72" s="209"/>
      <c r="D72" s="197"/>
      <c r="E72" s="106" t="s">
        <v>58</v>
      </c>
      <c r="F72" s="68">
        <f>F82+F85</f>
        <v>957.3</v>
      </c>
      <c r="G72" s="68">
        <f t="shared" ref="G72:I72" si="89">G82+G85</f>
        <v>0</v>
      </c>
      <c r="H72" s="68">
        <f t="shared" si="89"/>
        <v>0</v>
      </c>
      <c r="I72" s="68">
        <f t="shared" si="89"/>
        <v>957.3</v>
      </c>
      <c r="J72" s="68">
        <f t="shared" ref="J72" si="90">J82+J85</f>
        <v>0</v>
      </c>
      <c r="K72" s="68">
        <f>K82+K85</f>
        <v>955.1</v>
      </c>
      <c r="L72" s="68">
        <f t="shared" ref="L72:O72" si="91">L82+L85</f>
        <v>0</v>
      </c>
      <c r="M72" s="68">
        <f t="shared" si="91"/>
        <v>0</v>
      </c>
      <c r="N72" s="68">
        <f t="shared" si="91"/>
        <v>955.1</v>
      </c>
      <c r="O72" s="68">
        <f t="shared" si="91"/>
        <v>0</v>
      </c>
      <c r="P72" s="88"/>
    </row>
    <row r="73" spans="1:16" x14ac:dyDescent="0.25">
      <c r="A73" s="197"/>
      <c r="B73" s="203"/>
      <c r="C73" s="209"/>
      <c r="D73" s="197"/>
      <c r="E73" s="106" t="s">
        <v>88</v>
      </c>
      <c r="F73" s="68">
        <f>F86</f>
        <v>113.3</v>
      </c>
      <c r="G73" s="68">
        <f t="shared" ref="G73:I73" si="92">G86</f>
        <v>113.3</v>
      </c>
      <c r="H73" s="68">
        <f t="shared" si="92"/>
        <v>0</v>
      </c>
      <c r="I73" s="68">
        <f t="shared" si="92"/>
        <v>0</v>
      </c>
      <c r="J73" s="68">
        <f t="shared" ref="J73" si="93">J86</f>
        <v>0</v>
      </c>
      <c r="K73" s="68">
        <f>K86</f>
        <v>113.3</v>
      </c>
      <c r="L73" s="68">
        <f t="shared" ref="L73:O76" si="94">L86</f>
        <v>113.3</v>
      </c>
      <c r="M73" s="68">
        <f t="shared" si="94"/>
        <v>0</v>
      </c>
      <c r="N73" s="68">
        <f t="shared" si="94"/>
        <v>0</v>
      </c>
      <c r="O73" s="68">
        <f t="shared" si="94"/>
        <v>0</v>
      </c>
      <c r="P73" s="88"/>
    </row>
    <row r="74" spans="1:16" x14ac:dyDescent="0.25">
      <c r="A74" s="197"/>
      <c r="B74" s="203"/>
      <c r="C74" s="209"/>
      <c r="D74" s="197"/>
      <c r="E74" s="106" t="s">
        <v>60</v>
      </c>
      <c r="F74" s="68">
        <f>F87</f>
        <v>143.80000000000001</v>
      </c>
      <c r="G74" s="68">
        <f t="shared" ref="G74:I74" si="95">G87</f>
        <v>0</v>
      </c>
      <c r="H74" s="68">
        <f t="shared" si="95"/>
        <v>0</v>
      </c>
      <c r="I74" s="68">
        <f t="shared" si="95"/>
        <v>143.80000000000001</v>
      </c>
      <c r="J74" s="68">
        <f t="shared" ref="J74" si="96">J87</f>
        <v>0</v>
      </c>
      <c r="K74" s="68">
        <f>K87</f>
        <v>143.80000000000001</v>
      </c>
      <c r="L74" s="68">
        <f t="shared" ref="L74:N74" si="97">L87</f>
        <v>0</v>
      </c>
      <c r="M74" s="68">
        <f t="shared" si="97"/>
        <v>0</v>
      </c>
      <c r="N74" s="68">
        <f t="shared" si="97"/>
        <v>143.80000000000001</v>
      </c>
      <c r="O74" s="68">
        <f t="shared" si="94"/>
        <v>0</v>
      </c>
      <c r="P74" s="88"/>
    </row>
    <row r="75" spans="1:16" x14ac:dyDescent="0.25">
      <c r="A75" s="197"/>
      <c r="B75" s="203"/>
      <c r="C75" s="209"/>
      <c r="D75" s="197"/>
      <c r="E75" s="106" t="s">
        <v>90</v>
      </c>
      <c r="F75" s="68">
        <f>F88</f>
        <v>224.5</v>
      </c>
      <c r="G75" s="68">
        <f t="shared" ref="G75:I75" si="98">G88</f>
        <v>0</v>
      </c>
      <c r="H75" s="68">
        <f t="shared" si="98"/>
        <v>220</v>
      </c>
      <c r="I75" s="68">
        <f t="shared" si="98"/>
        <v>4.5</v>
      </c>
      <c r="J75" s="68">
        <f t="shared" ref="J75" si="99">J88</f>
        <v>0</v>
      </c>
      <c r="K75" s="68">
        <f>K88</f>
        <v>224.5</v>
      </c>
      <c r="L75" s="68">
        <f t="shared" ref="L75:N75" si="100">L88</f>
        <v>0</v>
      </c>
      <c r="M75" s="68">
        <f t="shared" si="100"/>
        <v>220</v>
      </c>
      <c r="N75" s="68">
        <f t="shared" si="100"/>
        <v>4.5</v>
      </c>
      <c r="O75" s="68">
        <f t="shared" si="94"/>
        <v>0</v>
      </c>
      <c r="P75" s="88"/>
    </row>
    <row r="76" spans="1:16" x14ac:dyDescent="0.25">
      <c r="A76" s="201"/>
      <c r="B76" s="204"/>
      <c r="C76" s="210"/>
      <c r="D76" s="201"/>
      <c r="E76" s="106" t="s">
        <v>91</v>
      </c>
      <c r="F76" s="68">
        <f>F89</f>
        <v>0</v>
      </c>
      <c r="G76" s="68">
        <f t="shared" ref="G76:I76" si="101">G89</f>
        <v>0</v>
      </c>
      <c r="H76" s="68">
        <f t="shared" si="101"/>
        <v>0</v>
      </c>
      <c r="I76" s="68">
        <f t="shared" si="101"/>
        <v>0</v>
      </c>
      <c r="J76" s="68">
        <f t="shared" ref="J76" si="102">J89</f>
        <v>0</v>
      </c>
      <c r="K76" s="68">
        <f>K89</f>
        <v>0</v>
      </c>
      <c r="L76" s="68">
        <f t="shared" ref="L76:N76" si="103">L89</f>
        <v>0</v>
      </c>
      <c r="M76" s="68">
        <f t="shared" si="103"/>
        <v>0</v>
      </c>
      <c r="N76" s="68">
        <f t="shared" si="103"/>
        <v>0</v>
      </c>
      <c r="O76" s="68">
        <f t="shared" si="94"/>
        <v>0</v>
      </c>
      <c r="P76" s="88"/>
    </row>
    <row r="77" spans="1:16" ht="54" customHeight="1" x14ac:dyDescent="0.25">
      <c r="A77" s="193" t="s">
        <v>52</v>
      </c>
      <c r="B77" s="187" t="s">
        <v>214</v>
      </c>
      <c r="C77" s="211" t="s">
        <v>113</v>
      </c>
      <c r="D77" s="10" t="s">
        <v>28</v>
      </c>
      <c r="E77" s="114"/>
      <c r="F77" s="72">
        <f t="shared" ref="F77:O77" si="104">F79+F80+F82</f>
        <v>3920.8</v>
      </c>
      <c r="G77" s="72">
        <f t="shared" si="104"/>
        <v>0</v>
      </c>
      <c r="H77" s="72">
        <f t="shared" si="104"/>
        <v>0</v>
      </c>
      <c r="I77" s="72">
        <f t="shared" si="104"/>
        <v>3920.8</v>
      </c>
      <c r="J77" s="72">
        <f t="shared" si="104"/>
        <v>0</v>
      </c>
      <c r="K77" s="72">
        <f t="shared" si="104"/>
        <v>3904.2999999999997</v>
      </c>
      <c r="L77" s="72">
        <f t="shared" si="104"/>
        <v>0</v>
      </c>
      <c r="M77" s="72">
        <f t="shared" si="104"/>
        <v>0</v>
      </c>
      <c r="N77" s="72">
        <f t="shared" si="104"/>
        <v>3904.2999999999997</v>
      </c>
      <c r="O77" s="72">
        <f t="shared" si="104"/>
        <v>0</v>
      </c>
      <c r="P77" s="91"/>
    </row>
    <row r="78" spans="1:16" ht="18.75" customHeight="1" x14ac:dyDescent="0.25">
      <c r="A78" s="194"/>
      <c r="B78" s="188"/>
      <c r="C78" s="212"/>
      <c r="D78" s="190" t="s">
        <v>220</v>
      </c>
      <c r="E78" s="113" t="s">
        <v>14</v>
      </c>
      <c r="F78" s="72"/>
      <c r="G78" s="72"/>
      <c r="H78" s="72"/>
      <c r="I78" s="109"/>
      <c r="J78" s="110"/>
      <c r="K78" s="72"/>
      <c r="L78" s="72"/>
      <c r="M78" s="72"/>
      <c r="N78" s="109"/>
      <c r="O78" s="110"/>
      <c r="P78" s="92"/>
    </row>
    <row r="79" spans="1:16" ht="18.75" customHeight="1" x14ac:dyDescent="0.25">
      <c r="A79" s="194"/>
      <c r="B79" s="188"/>
      <c r="C79" s="212"/>
      <c r="D79" s="192"/>
      <c r="E79" s="123" t="s">
        <v>85</v>
      </c>
      <c r="F79" s="72">
        <f>G79+H79+I79+O79</f>
        <v>1008.7</v>
      </c>
      <c r="G79" s="72">
        <v>0</v>
      </c>
      <c r="H79" s="72">
        <v>0</v>
      </c>
      <c r="I79" s="72">
        <v>1008.7</v>
      </c>
      <c r="J79" s="72">
        <v>0</v>
      </c>
      <c r="K79" s="72">
        <f>L79+M79+N79+T79</f>
        <v>1008.7</v>
      </c>
      <c r="L79" s="72">
        <v>0</v>
      </c>
      <c r="M79" s="72">
        <v>0</v>
      </c>
      <c r="N79" s="72">
        <v>1008.7</v>
      </c>
      <c r="O79" s="72">
        <v>0</v>
      </c>
      <c r="P79" s="91"/>
    </row>
    <row r="80" spans="1:16" ht="18.75" customHeight="1" x14ac:dyDescent="0.25">
      <c r="A80" s="194"/>
      <c r="B80" s="188"/>
      <c r="C80" s="212"/>
      <c r="D80" s="192"/>
      <c r="E80" s="111" t="s">
        <v>86</v>
      </c>
      <c r="F80" s="72">
        <f>G80+H80+I80+O80</f>
        <v>1954.8</v>
      </c>
      <c r="G80" s="72">
        <v>0</v>
      </c>
      <c r="H80" s="72">
        <v>0</v>
      </c>
      <c r="I80" s="72">
        <v>1954.8</v>
      </c>
      <c r="J80" s="72">
        <v>0</v>
      </c>
      <c r="K80" s="72">
        <f>L80+M80+N80+T80</f>
        <v>1940.5</v>
      </c>
      <c r="L80" s="72">
        <v>0</v>
      </c>
      <c r="M80" s="72">
        <v>0</v>
      </c>
      <c r="N80" s="72">
        <v>1940.5</v>
      </c>
      <c r="O80" s="72">
        <v>0</v>
      </c>
      <c r="P80" s="91"/>
    </row>
    <row r="81" spans="1:16" ht="30" customHeight="1" x14ac:dyDescent="0.25">
      <c r="A81" s="194"/>
      <c r="B81" s="188"/>
      <c r="C81" s="212"/>
      <c r="D81" s="192"/>
      <c r="E81" s="111" t="s">
        <v>242</v>
      </c>
      <c r="F81" s="72">
        <f>G81+H81+I81+O81</f>
        <v>200</v>
      </c>
      <c r="G81" s="72"/>
      <c r="H81" s="72"/>
      <c r="I81" s="72">
        <v>200</v>
      </c>
      <c r="J81" s="72"/>
      <c r="K81" s="72">
        <f>L81+M81+N81+T81</f>
        <v>200</v>
      </c>
      <c r="L81" s="72"/>
      <c r="M81" s="72"/>
      <c r="N81" s="72">
        <v>200</v>
      </c>
      <c r="O81" s="72"/>
      <c r="P81" s="91"/>
    </row>
    <row r="82" spans="1:16" ht="138.75" customHeight="1" x14ac:dyDescent="0.25">
      <c r="A82" s="195"/>
      <c r="B82" s="189"/>
      <c r="C82" s="213"/>
      <c r="D82" s="191"/>
      <c r="E82" s="111" t="s">
        <v>58</v>
      </c>
      <c r="F82" s="116">
        <f>G82+H82+I82+O82</f>
        <v>957.3</v>
      </c>
      <c r="G82" s="116">
        <v>0</v>
      </c>
      <c r="H82" s="116">
        <v>0</v>
      </c>
      <c r="I82" s="116">
        <v>957.3</v>
      </c>
      <c r="J82" s="116">
        <v>0</v>
      </c>
      <c r="K82" s="116">
        <f>L82+M82+N82+T82</f>
        <v>955.1</v>
      </c>
      <c r="L82" s="116">
        <v>0</v>
      </c>
      <c r="M82" s="116">
        <v>0</v>
      </c>
      <c r="N82" s="116">
        <v>955.1</v>
      </c>
      <c r="O82" s="116">
        <v>0</v>
      </c>
      <c r="P82" s="94"/>
    </row>
    <row r="83" spans="1:16" s="33" customFormat="1" ht="51" customHeight="1" x14ac:dyDescent="0.25">
      <c r="A83" s="193" t="s">
        <v>87</v>
      </c>
      <c r="B83" s="187" t="s">
        <v>215</v>
      </c>
      <c r="C83" s="211" t="s">
        <v>113</v>
      </c>
      <c r="D83" s="32" t="s">
        <v>28</v>
      </c>
      <c r="E83" s="124"/>
      <c r="F83" s="72">
        <f>F85+F86+F87+F88+F89</f>
        <v>481.6</v>
      </c>
      <c r="G83" s="72">
        <f t="shared" ref="G83:I83" si="105">G85+G86+G87+G88+G89</f>
        <v>113.3</v>
      </c>
      <c r="H83" s="72">
        <f t="shared" si="105"/>
        <v>220</v>
      </c>
      <c r="I83" s="72">
        <f t="shared" si="105"/>
        <v>148.30000000000001</v>
      </c>
      <c r="J83" s="72">
        <f t="shared" ref="J83" si="106">J85+J86+J87+J88+J89</f>
        <v>0</v>
      </c>
      <c r="K83" s="72">
        <f>K85+K86+K87+K88+K89</f>
        <v>481.6</v>
      </c>
      <c r="L83" s="72">
        <f t="shared" ref="L83:O83" si="107">L85+L86+L87+L88+L89</f>
        <v>113.3</v>
      </c>
      <c r="M83" s="72">
        <f t="shared" si="107"/>
        <v>220</v>
      </c>
      <c r="N83" s="72">
        <f t="shared" si="107"/>
        <v>148.30000000000001</v>
      </c>
      <c r="O83" s="72">
        <f t="shared" si="107"/>
        <v>0</v>
      </c>
      <c r="P83" s="91"/>
    </row>
    <row r="84" spans="1:16" ht="22.5" customHeight="1" x14ac:dyDescent="0.25">
      <c r="A84" s="194"/>
      <c r="B84" s="188"/>
      <c r="C84" s="212"/>
      <c r="D84" s="190" t="s">
        <v>220</v>
      </c>
      <c r="E84" s="113" t="s">
        <v>14</v>
      </c>
      <c r="F84" s="72"/>
      <c r="G84" s="72"/>
      <c r="H84" s="72"/>
      <c r="I84" s="109"/>
      <c r="J84" s="110"/>
      <c r="K84" s="72"/>
      <c r="L84" s="72"/>
      <c r="M84" s="72"/>
      <c r="N84" s="109"/>
      <c r="O84" s="110"/>
      <c r="P84" s="92"/>
    </row>
    <row r="85" spans="1:16" ht="22.5" customHeight="1" x14ac:dyDescent="0.25">
      <c r="A85" s="194"/>
      <c r="B85" s="188"/>
      <c r="C85" s="212"/>
      <c r="D85" s="192"/>
      <c r="E85" s="111" t="s">
        <v>58</v>
      </c>
      <c r="F85" s="72">
        <f>G85+H85+I85+O85</f>
        <v>0</v>
      </c>
      <c r="G85" s="72">
        <v>0</v>
      </c>
      <c r="H85" s="72">
        <v>0</v>
      </c>
      <c r="I85" s="72">
        <v>0</v>
      </c>
      <c r="J85" s="72">
        <v>0</v>
      </c>
      <c r="K85" s="72">
        <f>L85+M85+N85+T85</f>
        <v>0</v>
      </c>
      <c r="L85" s="72">
        <v>0</v>
      </c>
      <c r="M85" s="72">
        <v>0</v>
      </c>
      <c r="N85" s="72">
        <v>0</v>
      </c>
      <c r="O85" s="72">
        <v>0</v>
      </c>
      <c r="P85" s="91"/>
    </row>
    <row r="86" spans="1:16" ht="22.5" customHeight="1" x14ac:dyDescent="0.25">
      <c r="A86" s="194"/>
      <c r="B86" s="188"/>
      <c r="C86" s="212"/>
      <c r="D86" s="192"/>
      <c r="E86" s="111" t="s">
        <v>88</v>
      </c>
      <c r="F86" s="72">
        <f>G86+H86+I86+O86</f>
        <v>113.3</v>
      </c>
      <c r="G86" s="72">
        <v>113.3</v>
      </c>
      <c r="H86" s="72">
        <v>0</v>
      </c>
      <c r="I86" s="72">
        <v>0</v>
      </c>
      <c r="J86" s="72">
        <v>0</v>
      </c>
      <c r="K86" s="72">
        <f>L86+M86+N86+T86</f>
        <v>113.3</v>
      </c>
      <c r="L86" s="72">
        <v>113.3</v>
      </c>
      <c r="M86" s="72">
        <v>0</v>
      </c>
      <c r="N86" s="72">
        <v>0</v>
      </c>
      <c r="O86" s="72">
        <v>0</v>
      </c>
      <c r="P86" s="91"/>
    </row>
    <row r="87" spans="1:16" ht="22.5" customHeight="1" x14ac:dyDescent="0.25">
      <c r="A87" s="194"/>
      <c r="B87" s="188"/>
      <c r="C87" s="212"/>
      <c r="D87" s="192"/>
      <c r="E87" s="113">
        <v>1001</v>
      </c>
      <c r="F87" s="116">
        <f>G87+H87+I87+O87</f>
        <v>143.80000000000001</v>
      </c>
      <c r="G87" s="116">
        <v>0</v>
      </c>
      <c r="H87" s="116">
        <v>0</v>
      </c>
      <c r="I87" s="116">
        <v>143.80000000000001</v>
      </c>
      <c r="J87" s="116">
        <v>0</v>
      </c>
      <c r="K87" s="116">
        <f>L87+M87+N87+T87</f>
        <v>143.80000000000001</v>
      </c>
      <c r="L87" s="116">
        <v>0</v>
      </c>
      <c r="M87" s="116">
        <v>0</v>
      </c>
      <c r="N87" s="116">
        <v>143.80000000000001</v>
      </c>
      <c r="O87" s="116">
        <v>0</v>
      </c>
      <c r="P87" s="94"/>
    </row>
    <row r="88" spans="1:16" ht="22.5" customHeight="1" x14ac:dyDescent="0.25">
      <c r="A88" s="194"/>
      <c r="B88" s="188"/>
      <c r="C88" s="212"/>
      <c r="D88" s="192"/>
      <c r="E88" s="113">
        <v>1102</v>
      </c>
      <c r="F88" s="72">
        <f>G88+H88+I88+O88</f>
        <v>224.5</v>
      </c>
      <c r="G88" s="72">
        <v>0</v>
      </c>
      <c r="H88" s="72">
        <v>220</v>
      </c>
      <c r="I88" s="72">
        <v>4.5</v>
      </c>
      <c r="J88" s="72">
        <v>0</v>
      </c>
      <c r="K88" s="72">
        <f>L88+M88+N88+T88</f>
        <v>224.5</v>
      </c>
      <c r="L88" s="72">
        <v>0</v>
      </c>
      <c r="M88" s="72">
        <v>220</v>
      </c>
      <c r="N88" s="72">
        <v>4.5</v>
      </c>
      <c r="O88" s="72">
        <v>0</v>
      </c>
      <c r="P88" s="91"/>
    </row>
    <row r="89" spans="1:16" ht="91.5" customHeight="1" x14ac:dyDescent="0.25">
      <c r="A89" s="194"/>
      <c r="B89" s="189"/>
      <c r="C89" s="213"/>
      <c r="D89" s="191"/>
      <c r="E89" s="125">
        <v>1301</v>
      </c>
      <c r="F89" s="116">
        <f>G89+H89+I89+O89</f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f>L89+M89+N89+T89</f>
        <v>0</v>
      </c>
      <c r="L89" s="116">
        <v>0</v>
      </c>
      <c r="M89" s="116">
        <v>0</v>
      </c>
      <c r="N89" s="116">
        <v>0</v>
      </c>
      <c r="O89" s="116">
        <v>0</v>
      </c>
      <c r="P89" s="94"/>
    </row>
    <row r="90" spans="1:16" ht="48" customHeight="1" x14ac:dyDescent="0.25">
      <c r="A90" s="196" t="s">
        <v>53</v>
      </c>
      <c r="B90" s="202" t="s">
        <v>216</v>
      </c>
      <c r="C90" s="208" t="s">
        <v>114</v>
      </c>
      <c r="D90" s="36" t="s">
        <v>28</v>
      </c>
      <c r="E90" s="103"/>
      <c r="F90" s="68">
        <f>F92</f>
        <v>28.9</v>
      </c>
      <c r="G90" s="68">
        <f t="shared" ref="G90:I90" si="108">G92</f>
        <v>0</v>
      </c>
      <c r="H90" s="68">
        <f t="shared" si="108"/>
        <v>6.6</v>
      </c>
      <c r="I90" s="68">
        <f t="shared" si="108"/>
        <v>22.3</v>
      </c>
      <c r="J90" s="68">
        <f t="shared" ref="J90" si="109">J92</f>
        <v>0</v>
      </c>
      <c r="K90" s="68">
        <f>K92</f>
        <v>27.9</v>
      </c>
      <c r="L90" s="68">
        <f t="shared" ref="L90:O90" si="110">L92</f>
        <v>0</v>
      </c>
      <c r="M90" s="68">
        <f t="shared" si="110"/>
        <v>6.6</v>
      </c>
      <c r="N90" s="68">
        <f t="shared" si="110"/>
        <v>21.3</v>
      </c>
      <c r="O90" s="68">
        <f t="shared" si="110"/>
        <v>0</v>
      </c>
      <c r="P90" s="88"/>
    </row>
    <row r="91" spans="1:16" ht="32.25" customHeight="1" x14ac:dyDescent="0.25">
      <c r="A91" s="197"/>
      <c r="B91" s="203"/>
      <c r="C91" s="209"/>
      <c r="D91" s="196" t="s">
        <v>220</v>
      </c>
      <c r="E91" s="118" t="s">
        <v>14</v>
      </c>
      <c r="F91" s="72"/>
      <c r="G91" s="72"/>
      <c r="H91" s="72"/>
      <c r="I91" s="109"/>
      <c r="J91" s="110"/>
      <c r="K91" s="72"/>
      <c r="L91" s="72"/>
      <c r="M91" s="72"/>
      <c r="N91" s="109"/>
      <c r="O91" s="110"/>
      <c r="P91" s="92"/>
    </row>
    <row r="92" spans="1:16" ht="86.25" customHeight="1" x14ac:dyDescent="0.25">
      <c r="A92" s="201"/>
      <c r="B92" s="204"/>
      <c r="C92" s="210"/>
      <c r="D92" s="201"/>
      <c r="E92" s="126" t="s">
        <v>89</v>
      </c>
      <c r="F92" s="122">
        <f>G92+H92+I92+O92</f>
        <v>28.9</v>
      </c>
      <c r="G92" s="122">
        <f>G95+G98+G101+G104</f>
        <v>0</v>
      </c>
      <c r="H92" s="122">
        <f t="shared" ref="H92:I92" si="111">H95+H98+H101+H104</f>
        <v>6.6</v>
      </c>
      <c r="I92" s="122">
        <f t="shared" si="111"/>
        <v>22.3</v>
      </c>
      <c r="J92" s="122">
        <f t="shared" ref="J92" si="112">J95+J98+J101+J104</f>
        <v>0</v>
      </c>
      <c r="K92" s="122">
        <f>L92+M92+N92+T92</f>
        <v>27.9</v>
      </c>
      <c r="L92" s="122">
        <f>L95+L98+L101+L104</f>
        <v>0</v>
      </c>
      <c r="M92" s="122">
        <f t="shared" ref="M92:O92" si="113">M95+M98+M101+M104</f>
        <v>6.6</v>
      </c>
      <c r="N92" s="122">
        <f t="shared" si="113"/>
        <v>21.3</v>
      </c>
      <c r="O92" s="122">
        <f t="shared" si="113"/>
        <v>0</v>
      </c>
      <c r="P92" s="87"/>
    </row>
    <row r="93" spans="1:16" ht="33" customHeight="1" x14ac:dyDescent="0.25">
      <c r="A93" s="193" t="s">
        <v>54</v>
      </c>
      <c r="B93" s="190" t="s">
        <v>92</v>
      </c>
      <c r="C93" s="190" t="s">
        <v>115</v>
      </c>
      <c r="D93" s="10" t="s">
        <v>28</v>
      </c>
      <c r="E93" s="114"/>
      <c r="F93" s="72">
        <f>F95</f>
        <v>28.9</v>
      </c>
      <c r="G93" s="72">
        <f t="shared" ref="G93:I93" si="114">G95</f>
        <v>0</v>
      </c>
      <c r="H93" s="72">
        <f t="shared" si="114"/>
        <v>6.6</v>
      </c>
      <c r="I93" s="72">
        <f t="shared" si="114"/>
        <v>22.3</v>
      </c>
      <c r="J93" s="72">
        <f t="shared" ref="J93" si="115">J95</f>
        <v>0</v>
      </c>
      <c r="K93" s="72">
        <f>K95</f>
        <v>27.9</v>
      </c>
      <c r="L93" s="72">
        <f t="shared" ref="L93:O93" si="116">L95</f>
        <v>0</v>
      </c>
      <c r="M93" s="72">
        <f t="shared" si="116"/>
        <v>6.6</v>
      </c>
      <c r="N93" s="72">
        <f t="shared" si="116"/>
        <v>21.3</v>
      </c>
      <c r="O93" s="72">
        <f t="shared" si="116"/>
        <v>0</v>
      </c>
      <c r="P93" s="91"/>
    </row>
    <row r="94" spans="1:16" ht="85.5" customHeight="1" x14ac:dyDescent="0.25">
      <c r="A94" s="194"/>
      <c r="B94" s="192"/>
      <c r="C94" s="192"/>
      <c r="D94" s="190" t="s">
        <v>220</v>
      </c>
      <c r="E94" s="113" t="s">
        <v>14</v>
      </c>
      <c r="F94" s="72"/>
      <c r="G94" s="72"/>
      <c r="H94" s="72"/>
      <c r="I94" s="109"/>
      <c r="J94" s="110"/>
      <c r="K94" s="72"/>
      <c r="L94" s="72"/>
      <c r="M94" s="72"/>
      <c r="N94" s="109"/>
      <c r="O94" s="110"/>
      <c r="P94" s="92"/>
    </row>
    <row r="95" spans="1:16" ht="56.25" customHeight="1" x14ac:dyDescent="0.25">
      <c r="A95" s="195"/>
      <c r="B95" s="191"/>
      <c r="C95" s="191"/>
      <c r="D95" s="191"/>
      <c r="E95" s="123" t="s">
        <v>89</v>
      </c>
      <c r="F95" s="116">
        <f>G95+H95+I95+O95</f>
        <v>28.9</v>
      </c>
      <c r="G95" s="116">
        <v>0</v>
      </c>
      <c r="H95" s="116">
        <v>6.6</v>
      </c>
      <c r="I95" s="116">
        <v>22.3</v>
      </c>
      <c r="J95" s="116">
        <v>0</v>
      </c>
      <c r="K95" s="116">
        <f>L95+M95+N95+T95</f>
        <v>27.9</v>
      </c>
      <c r="L95" s="116">
        <v>0</v>
      </c>
      <c r="M95" s="116">
        <v>6.6</v>
      </c>
      <c r="N95" s="116">
        <v>21.3</v>
      </c>
      <c r="O95" s="116">
        <v>0</v>
      </c>
      <c r="P95" s="94"/>
    </row>
    <row r="96" spans="1:16" ht="47.25" customHeight="1" x14ac:dyDescent="0.25">
      <c r="A96" s="193" t="s">
        <v>55</v>
      </c>
      <c r="B96" s="190" t="s">
        <v>93</v>
      </c>
      <c r="C96" s="190" t="s">
        <v>93</v>
      </c>
      <c r="D96" s="10" t="s">
        <v>28</v>
      </c>
      <c r="E96" s="114"/>
      <c r="F96" s="72">
        <f>F98</f>
        <v>0</v>
      </c>
      <c r="G96" s="72">
        <f t="shared" ref="G96:I96" si="117">G98</f>
        <v>0</v>
      </c>
      <c r="H96" s="72">
        <f t="shared" si="117"/>
        <v>0</v>
      </c>
      <c r="I96" s="72">
        <f t="shared" si="117"/>
        <v>0</v>
      </c>
      <c r="J96" s="72">
        <f t="shared" ref="J96" si="118">J98</f>
        <v>0</v>
      </c>
      <c r="K96" s="72">
        <f>K98</f>
        <v>0</v>
      </c>
      <c r="L96" s="72">
        <f t="shared" ref="L96:O96" si="119">L98</f>
        <v>0</v>
      </c>
      <c r="M96" s="72">
        <f t="shared" si="119"/>
        <v>0</v>
      </c>
      <c r="N96" s="72">
        <f t="shared" si="119"/>
        <v>0</v>
      </c>
      <c r="O96" s="72">
        <f t="shared" si="119"/>
        <v>0</v>
      </c>
      <c r="P96" s="91"/>
    </row>
    <row r="97" spans="1:16" ht="18" customHeight="1" x14ac:dyDescent="0.25">
      <c r="A97" s="194"/>
      <c r="B97" s="192"/>
      <c r="C97" s="192"/>
      <c r="D97" s="190" t="s">
        <v>220</v>
      </c>
      <c r="E97" s="113" t="s">
        <v>14</v>
      </c>
      <c r="F97" s="72"/>
      <c r="G97" s="72"/>
      <c r="H97" s="72"/>
      <c r="I97" s="109"/>
      <c r="J97" s="110"/>
      <c r="K97" s="72"/>
      <c r="L97" s="72"/>
      <c r="M97" s="72"/>
      <c r="N97" s="109"/>
      <c r="O97" s="110"/>
      <c r="P97" s="92"/>
    </row>
    <row r="98" spans="1:16" ht="44.25" customHeight="1" x14ac:dyDescent="0.25">
      <c r="A98" s="195"/>
      <c r="B98" s="191"/>
      <c r="C98" s="191"/>
      <c r="D98" s="191"/>
      <c r="E98" s="123" t="s">
        <v>89</v>
      </c>
      <c r="F98" s="116">
        <f>G98+H98+I98+O98</f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f>L98+M98+N98+T98</f>
        <v>0</v>
      </c>
      <c r="L98" s="116">
        <v>0</v>
      </c>
      <c r="M98" s="116">
        <v>0</v>
      </c>
      <c r="N98" s="116">
        <v>0</v>
      </c>
      <c r="O98" s="116">
        <v>0</v>
      </c>
      <c r="P98" s="94"/>
    </row>
    <row r="99" spans="1:16" ht="45" customHeight="1" x14ac:dyDescent="0.25">
      <c r="A99" s="198" t="s">
        <v>56</v>
      </c>
      <c r="B99" s="190" t="s">
        <v>94</v>
      </c>
      <c r="C99" s="190" t="s">
        <v>116</v>
      </c>
      <c r="D99" s="10" t="s">
        <v>28</v>
      </c>
      <c r="E99" s="114"/>
      <c r="F99" s="72">
        <f>F101</f>
        <v>0</v>
      </c>
      <c r="G99" s="72">
        <f t="shared" ref="G99:I99" si="120">G101</f>
        <v>0</v>
      </c>
      <c r="H99" s="72">
        <f t="shared" si="120"/>
        <v>0</v>
      </c>
      <c r="I99" s="72">
        <f t="shared" si="120"/>
        <v>0</v>
      </c>
      <c r="J99" s="72">
        <f t="shared" ref="J99" si="121">J101</f>
        <v>0</v>
      </c>
      <c r="K99" s="72">
        <f>K101</f>
        <v>0</v>
      </c>
      <c r="L99" s="72">
        <f t="shared" ref="L99:O99" si="122">L101</f>
        <v>0</v>
      </c>
      <c r="M99" s="72">
        <f t="shared" si="122"/>
        <v>0</v>
      </c>
      <c r="N99" s="72">
        <f t="shared" si="122"/>
        <v>0</v>
      </c>
      <c r="O99" s="72">
        <f t="shared" si="122"/>
        <v>0</v>
      </c>
      <c r="P99" s="91"/>
    </row>
    <row r="100" spans="1:16" ht="20.25" customHeight="1" x14ac:dyDescent="0.25">
      <c r="A100" s="199"/>
      <c r="B100" s="192"/>
      <c r="C100" s="192"/>
      <c r="D100" s="190" t="s">
        <v>220</v>
      </c>
      <c r="E100" s="113" t="s">
        <v>14</v>
      </c>
      <c r="F100" s="72"/>
      <c r="G100" s="72"/>
      <c r="H100" s="72"/>
      <c r="I100" s="109"/>
      <c r="J100" s="110"/>
      <c r="K100" s="72"/>
      <c r="L100" s="72"/>
      <c r="M100" s="72"/>
      <c r="N100" s="109"/>
      <c r="O100" s="110"/>
      <c r="P100" s="92"/>
    </row>
    <row r="101" spans="1:16" ht="39.75" customHeight="1" x14ac:dyDescent="0.25">
      <c r="A101" s="200"/>
      <c r="B101" s="191"/>
      <c r="C101" s="191"/>
      <c r="D101" s="191"/>
      <c r="E101" s="123" t="s">
        <v>89</v>
      </c>
      <c r="F101" s="116">
        <f>G101+H101+I101+O101</f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f>L101+M101+N101+T101</f>
        <v>0</v>
      </c>
      <c r="L101" s="116">
        <v>0</v>
      </c>
      <c r="M101" s="116">
        <v>0</v>
      </c>
      <c r="N101" s="116">
        <v>0</v>
      </c>
      <c r="O101" s="116">
        <v>0</v>
      </c>
      <c r="P101" s="94"/>
    </row>
    <row r="102" spans="1:16" ht="50.25" customHeight="1" x14ac:dyDescent="0.25">
      <c r="A102" s="193" t="s">
        <v>57</v>
      </c>
      <c r="B102" s="190" t="s">
        <v>95</v>
      </c>
      <c r="C102" s="190" t="s">
        <v>117</v>
      </c>
      <c r="D102" s="10" t="s">
        <v>28</v>
      </c>
      <c r="E102" s="114"/>
      <c r="F102" s="72">
        <f>F104</f>
        <v>0</v>
      </c>
      <c r="G102" s="72">
        <f t="shared" ref="G102:I102" si="123">G104</f>
        <v>0</v>
      </c>
      <c r="H102" s="72">
        <f t="shared" si="123"/>
        <v>0</v>
      </c>
      <c r="I102" s="72">
        <f t="shared" si="123"/>
        <v>0</v>
      </c>
      <c r="J102" s="72">
        <f t="shared" ref="J102" si="124">J104</f>
        <v>0</v>
      </c>
      <c r="K102" s="72">
        <f>K104</f>
        <v>0</v>
      </c>
      <c r="L102" s="72">
        <f t="shared" ref="L102:O102" si="125">L104</f>
        <v>0</v>
      </c>
      <c r="M102" s="72">
        <f t="shared" si="125"/>
        <v>0</v>
      </c>
      <c r="N102" s="72">
        <f t="shared" si="125"/>
        <v>0</v>
      </c>
      <c r="O102" s="72">
        <f t="shared" si="125"/>
        <v>0</v>
      </c>
      <c r="P102" s="91"/>
    </row>
    <row r="103" spans="1:16" ht="18" customHeight="1" x14ac:dyDescent="0.25">
      <c r="A103" s="194"/>
      <c r="B103" s="192"/>
      <c r="C103" s="192"/>
      <c r="D103" s="190" t="s">
        <v>220</v>
      </c>
      <c r="E103" s="113" t="s">
        <v>14</v>
      </c>
      <c r="F103" s="72"/>
      <c r="G103" s="72"/>
      <c r="H103" s="72"/>
      <c r="I103" s="109"/>
      <c r="J103" s="110"/>
      <c r="K103" s="72"/>
      <c r="L103" s="72"/>
      <c r="M103" s="72"/>
      <c r="N103" s="109"/>
      <c r="O103" s="110"/>
      <c r="P103" s="92"/>
    </row>
    <row r="104" spans="1:16" ht="42.75" customHeight="1" x14ac:dyDescent="0.25">
      <c r="A104" s="195"/>
      <c r="B104" s="191"/>
      <c r="C104" s="191"/>
      <c r="D104" s="191"/>
      <c r="E104" s="123" t="s">
        <v>89</v>
      </c>
      <c r="F104" s="116">
        <f>G104+H104+I104+O104</f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f>L104+M104+N104+T104</f>
        <v>0</v>
      </c>
      <c r="L104" s="116">
        <v>0</v>
      </c>
      <c r="M104" s="116">
        <v>0</v>
      </c>
      <c r="N104" s="116">
        <v>0</v>
      </c>
      <c r="O104" s="116">
        <v>0</v>
      </c>
      <c r="P104" s="94"/>
    </row>
    <row r="105" spans="1:16" ht="52.5" customHeight="1" x14ac:dyDescent="0.25">
      <c r="A105" s="196" t="s">
        <v>96</v>
      </c>
      <c r="B105" s="196" t="s">
        <v>224</v>
      </c>
      <c r="C105" s="196" t="s">
        <v>118</v>
      </c>
      <c r="D105" s="31" t="s">
        <v>28</v>
      </c>
      <c r="E105" s="118"/>
      <c r="F105" s="68">
        <f>F107</f>
        <v>20.399999999999999</v>
      </c>
      <c r="G105" s="68">
        <f t="shared" ref="G105:I105" si="126">G107</f>
        <v>0</v>
      </c>
      <c r="H105" s="68">
        <f t="shared" si="126"/>
        <v>0</v>
      </c>
      <c r="I105" s="68">
        <f t="shared" si="126"/>
        <v>20.399999999999999</v>
      </c>
      <c r="J105" s="68">
        <f t="shared" ref="J105" si="127">J107</f>
        <v>0</v>
      </c>
      <c r="K105" s="68">
        <f>K107</f>
        <v>20.399999999999999</v>
      </c>
      <c r="L105" s="68">
        <f t="shared" ref="L105:O105" si="128">L107</f>
        <v>0</v>
      </c>
      <c r="M105" s="68">
        <f t="shared" si="128"/>
        <v>0</v>
      </c>
      <c r="N105" s="68">
        <f t="shared" si="128"/>
        <v>20.399999999999999</v>
      </c>
      <c r="O105" s="68">
        <f t="shared" si="128"/>
        <v>0</v>
      </c>
      <c r="P105" s="88"/>
    </row>
    <row r="106" spans="1:16" ht="21.75" customHeight="1" x14ac:dyDescent="0.25">
      <c r="A106" s="197"/>
      <c r="B106" s="197"/>
      <c r="C106" s="197"/>
      <c r="D106" s="196" t="s">
        <v>220</v>
      </c>
      <c r="E106" s="118" t="s">
        <v>14</v>
      </c>
      <c r="F106" s="68"/>
      <c r="G106" s="68"/>
      <c r="H106" s="68"/>
      <c r="I106" s="127"/>
      <c r="J106" s="105"/>
      <c r="K106" s="68"/>
      <c r="L106" s="68"/>
      <c r="M106" s="68"/>
      <c r="N106" s="127"/>
      <c r="O106" s="105"/>
      <c r="P106" s="89"/>
    </row>
    <row r="107" spans="1:16" ht="45.75" customHeight="1" x14ac:dyDescent="0.25">
      <c r="A107" s="197"/>
      <c r="B107" s="197"/>
      <c r="C107" s="197"/>
      <c r="D107" s="197"/>
      <c r="E107" s="106" t="s">
        <v>65</v>
      </c>
      <c r="F107" s="122">
        <f>G107+H107+I107+O107</f>
        <v>20.399999999999999</v>
      </c>
      <c r="G107" s="122">
        <f>G110+G113+G116</f>
        <v>0</v>
      </c>
      <c r="H107" s="122">
        <f t="shared" ref="H107:I107" si="129">H110+H113+H116</f>
        <v>0</v>
      </c>
      <c r="I107" s="122">
        <f t="shared" si="129"/>
        <v>20.399999999999999</v>
      </c>
      <c r="J107" s="122">
        <f t="shared" ref="J107" si="130">J110+J113+J116</f>
        <v>0</v>
      </c>
      <c r="K107" s="122">
        <f>L107+M107+N107+T107</f>
        <v>20.399999999999999</v>
      </c>
      <c r="L107" s="122">
        <f>L110+L113+L116</f>
        <v>0</v>
      </c>
      <c r="M107" s="122">
        <f t="shared" ref="M107:O107" si="131">M110+M113+M116</f>
        <v>0</v>
      </c>
      <c r="N107" s="122">
        <f t="shared" si="131"/>
        <v>20.399999999999999</v>
      </c>
      <c r="O107" s="122">
        <f t="shared" si="131"/>
        <v>0</v>
      </c>
      <c r="P107" s="87"/>
    </row>
    <row r="108" spans="1:16" ht="48.75" customHeight="1" x14ac:dyDescent="0.25">
      <c r="A108" s="193" t="s">
        <v>97</v>
      </c>
      <c r="B108" s="190" t="s">
        <v>98</v>
      </c>
      <c r="C108" s="190" t="s">
        <v>98</v>
      </c>
      <c r="D108" s="10" t="s">
        <v>28</v>
      </c>
      <c r="E108" s="113"/>
      <c r="F108" s="72">
        <f>F110</f>
        <v>20.399999999999999</v>
      </c>
      <c r="G108" s="72">
        <f t="shared" ref="G108:I108" si="132">G110</f>
        <v>0</v>
      </c>
      <c r="H108" s="72">
        <f t="shared" si="132"/>
        <v>0</v>
      </c>
      <c r="I108" s="72">
        <f t="shared" si="132"/>
        <v>20.399999999999999</v>
      </c>
      <c r="J108" s="72">
        <f t="shared" ref="J108" si="133">J110</f>
        <v>0</v>
      </c>
      <c r="K108" s="72">
        <f>K110</f>
        <v>20.399999999999999</v>
      </c>
      <c r="L108" s="72">
        <f t="shared" ref="L108:O108" si="134">L110</f>
        <v>0</v>
      </c>
      <c r="M108" s="72">
        <f t="shared" si="134"/>
        <v>0</v>
      </c>
      <c r="N108" s="72">
        <f t="shared" si="134"/>
        <v>20.399999999999999</v>
      </c>
      <c r="O108" s="72">
        <f t="shared" si="134"/>
        <v>0</v>
      </c>
      <c r="P108" s="91"/>
    </row>
    <row r="109" spans="1:16" ht="32.25" customHeight="1" x14ac:dyDescent="0.25">
      <c r="A109" s="194"/>
      <c r="B109" s="192"/>
      <c r="C109" s="192"/>
      <c r="D109" s="190" t="s">
        <v>220</v>
      </c>
      <c r="E109" s="113" t="s">
        <v>14</v>
      </c>
      <c r="F109" s="72"/>
      <c r="G109" s="72"/>
      <c r="H109" s="72"/>
      <c r="I109" s="109"/>
      <c r="J109" s="110"/>
      <c r="K109" s="72"/>
      <c r="L109" s="72"/>
      <c r="M109" s="72"/>
      <c r="N109" s="109"/>
      <c r="O109" s="110"/>
      <c r="P109" s="92"/>
    </row>
    <row r="110" spans="1:16" ht="34.5" customHeight="1" x14ac:dyDescent="0.25">
      <c r="A110" s="195"/>
      <c r="B110" s="191"/>
      <c r="C110" s="191"/>
      <c r="D110" s="192"/>
      <c r="E110" s="111" t="s">
        <v>65</v>
      </c>
      <c r="F110" s="116">
        <f>G110+H110+I110+O110</f>
        <v>20.399999999999999</v>
      </c>
      <c r="G110" s="116">
        <v>0</v>
      </c>
      <c r="H110" s="116">
        <v>0</v>
      </c>
      <c r="I110" s="116">
        <v>20.399999999999999</v>
      </c>
      <c r="J110" s="116">
        <v>0</v>
      </c>
      <c r="K110" s="116">
        <f>L110+M110+N110+T110</f>
        <v>20.399999999999999</v>
      </c>
      <c r="L110" s="116">
        <v>0</v>
      </c>
      <c r="M110" s="116">
        <v>0</v>
      </c>
      <c r="N110" s="116">
        <v>20.399999999999999</v>
      </c>
      <c r="O110" s="116">
        <v>0</v>
      </c>
      <c r="P110" s="94"/>
    </row>
    <row r="111" spans="1:16" ht="45" customHeight="1" x14ac:dyDescent="0.25">
      <c r="A111" s="193" t="s">
        <v>99</v>
      </c>
      <c r="B111" s="190" t="s">
        <v>100</v>
      </c>
      <c r="C111" s="190" t="s">
        <v>100</v>
      </c>
      <c r="D111" s="10" t="s">
        <v>28</v>
      </c>
      <c r="E111" s="113"/>
      <c r="F111" s="72">
        <f>F113</f>
        <v>0</v>
      </c>
      <c r="G111" s="72">
        <f t="shared" ref="G111:I111" si="135">G113</f>
        <v>0</v>
      </c>
      <c r="H111" s="72">
        <f t="shared" si="135"/>
        <v>0</v>
      </c>
      <c r="I111" s="72">
        <f t="shared" si="135"/>
        <v>0</v>
      </c>
      <c r="J111" s="72">
        <f t="shared" ref="J111" si="136">J113</f>
        <v>0</v>
      </c>
      <c r="K111" s="72">
        <f>K113</f>
        <v>0</v>
      </c>
      <c r="L111" s="72">
        <f t="shared" ref="L111:O111" si="137">L113</f>
        <v>0</v>
      </c>
      <c r="M111" s="72">
        <f t="shared" si="137"/>
        <v>0</v>
      </c>
      <c r="N111" s="72">
        <f t="shared" si="137"/>
        <v>0</v>
      </c>
      <c r="O111" s="72">
        <f t="shared" si="137"/>
        <v>0</v>
      </c>
      <c r="P111" s="91"/>
    </row>
    <row r="112" spans="1:16" ht="15.75" customHeight="1" x14ac:dyDescent="0.25">
      <c r="A112" s="194"/>
      <c r="B112" s="192"/>
      <c r="C112" s="192"/>
      <c r="D112" s="190" t="s">
        <v>220</v>
      </c>
      <c r="E112" s="113" t="s">
        <v>14</v>
      </c>
      <c r="F112" s="72"/>
      <c r="G112" s="72"/>
      <c r="H112" s="72"/>
      <c r="I112" s="109"/>
      <c r="J112" s="110"/>
      <c r="K112" s="72"/>
      <c r="L112" s="72"/>
      <c r="M112" s="72"/>
      <c r="N112" s="109"/>
      <c r="O112" s="110"/>
      <c r="P112" s="92"/>
    </row>
    <row r="113" spans="1:16" ht="47.25" customHeight="1" x14ac:dyDescent="0.25">
      <c r="A113" s="195"/>
      <c r="B113" s="191"/>
      <c r="C113" s="191"/>
      <c r="D113" s="192"/>
      <c r="E113" s="111" t="s">
        <v>65</v>
      </c>
      <c r="F113" s="116">
        <f>G113+H113+I113+O113</f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f>L113+M113+N113+T113</f>
        <v>0</v>
      </c>
      <c r="L113" s="116">
        <v>0</v>
      </c>
      <c r="M113" s="116">
        <v>0</v>
      </c>
      <c r="N113" s="116">
        <v>0</v>
      </c>
      <c r="O113" s="116">
        <v>0</v>
      </c>
      <c r="P113" s="94"/>
    </row>
    <row r="114" spans="1:16" ht="46.5" customHeight="1" x14ac:dyDescent="0.25">
      <c r="A114" s="193" t="s">
        <v>101</v>
      </c>
      <c r="B114" s="190" t="s">
        <v>102</v>
      </c>
      <c r="C114" s="190" t="s">
        <v>102</v>
      </c>
      <c r="D114" s="10" t="s">
        <v>28</v>
      </c>
      <c r="E114" s="113"/>
      <c r="F114" s="72">
        <f>F116</f>
        <v>0</v>
      </c>
      <c r="G114" s="72">
        <f t="shared" ref="G114:I114" si="138">G116</f>
        <v>0</v>
      </c>
      <c r="H114" s="72">
        <f t="shared" si="138"/>
        <v>0</v>
      </c>
      <c r="I114" s="72">
        <f t="shared" si="138"/>
        <v>0</v>
      </c>
      <c r="J114" s="72">
        <f t="shared" ref="J114" si="139">J116</f>
        <v>0</v>
      </c>
      <c r="K114" s="72">
        <f>K116</f>
        <v>0</v>
      </c>
      <c r="L114" s="72">
        <f t="shared" ref="L114:O114" si="140">L116</f>
        <v>0</v>
      </c>
      <c r="M114" s="72">
        <f t="shared" si="140"/>
        <v>0</v>
      </c>
      <c r="N114" s="72">
        <f t="shared" si="140"/>
        <v>0</v>
      </c>
      <c r="O114" s="72">
        <f t="shared" si="140"/>
        <v>0</v>
      </c>
      <c r="P114" s="91"/>
    </row>
    <row r="115" spans="1:16" x14ac:dyDescent="0.25">
      <c r="A115" s="194"/>
      <c r="B115" s="192"/>
      <c r="C115" s="192"/>
      <c r="D115" s="190" t="s">
        <v>63</v>
      </c>
      <c r="E115" s="113" t="s">
        <v>14</v>
      </c>
      <c r="F115" s="72"/>
      <c r="G115" s="72"/>
      <c r="H115" s="72"/>
      <c r="I115" s="109"/>
      <c r="J115" s="110"/>
      <c r="K115" s="72"/>
      <c r="L115" s="72"/>
      <c r="M115" s="72"/>
      <c r="N115" s="109"/>
      <c r="O115" s="110"/>
      <c r="P115" s="92"/>
    </row>
    <row r="116" spans="1:16" ht="81.75" customHeight="1" x14ac:dyDescent="0.25">
      <c r="A116" s="195"/>
      <c r="B116" s="191"/>
      <c r="C116" s="191"/>
      <c r="D116" s="191"/>
      <c r="E116" s="111" t="s">
        <v>65</v>
      </c>
      <c r="F116" s="116">
        <f>G116+H116+I116+O116</f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f>L116+M116+N116+T116</f>
        <v>0</v>
      </c>
      <c r="L116" s="116">
        <v>0</v>
      </c>
      <c r="M116" s="116">
        <v>0</v>
      </c>
      <c r="N116" s="116">
        <v>0</v>
      </c>
      <c r="O116" s="116">
        <v>0</v>
      </c>
      <c r="P116" s="94"/>
    </row>
    <row r="117" spans="1:16" x14ac:dyDescent="0.25"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</sheetData>
  <mergeCells count="113">
    <mergeCell ref="D4:D5"/>
    <mergeCell ref="A2:O2"/>
    <mergeCell ref="A1:O1"/>
    <mergeCell ref="E4:E5"/>
    <mergeCell ref="A3:O3"/>
    <mergeCell ref="A4:A5"/>
    <mergeCell ref="B4:B5"/>
    <mergeCell ref="C4:C5"/>
    <mergeCell ref="B28:B31"/>
    <mergeCell ref="C28:C31"/>
    <mergeCell ref="D8:D20"/>
    <mergeCell ref="K4:O4"/>
    <mergeCell ref="F4:J4"/>
    <mergeCell ref="A32:A34"/>
    <mergeCell ref="A7:A21"/>
    <mergeCell ref="B7:B21"/>
    <mergeCell ref="C7:C21"/>
    <mergeCell ref="B22:B27"/>
    <mergeCell ref="C22:C27"/>
    <mergeCell ref="D23:D27"/>
    <mergeCell ref="A22:A27"/>
    <mergeCell ref="C52:C54"/>
    <mergeCell ref="B52:B54"/>
    <mergeCell ref="A52:A54"/>
    <mergeCell ref="C35:C37"/>
    <mergeCell ref="B35:B37"/>
    <mergeCell ref="A35:A37"/>
    <mergeCell ref="D33:D34"/>
    <mergeCell ref="C38:C40"/>
    <mergeCell ref="C32:C34"/>
    <mergeCell ref="B32:B34"/>
    <mergeCell ref="B61:B63"/>
    <mergeCell ref="A61:A63"/>
    <mergeCell ref="C90:C92"/>
    <mergeCell ref="D29:D31"/>
    <mergeCell ref="D47:D48"/>
    <mergeCell ref="A46:A48"/>
    <mergeCell ref="B46:B48"/>
    <mergeCell ref="B38:B40"/>
    <mergeCell ref="A38:A40"/>
    <mergeCell ref="D39:D40"/>
    <mergeCell ref="D36:D37"/>
    <mergeCell ref="D53:D54"/>
    <mergeCell ref="D78:D82"/>
    <mergeCell ref="C77:C82"/>
    <mergeCell ref="B77:B82"/>
    <mergeCell ref="A77:A82"/>
    <mergeCell ref="C46:C48"/>
    <mergeCell ref="D50:D51"/>
    <mergeCell ref="C49:C51"/>
    <mergeCell ref="B49:B51"/>
    <mergeCell ref="A49:A51"/>
    <mergeCell ref="D59:D60"/>
    <mergeCell ref="D62:D63"/>
    <mergeCell ref="C61:C63"/>
    <mergeCell ref="D56:D57"/>
    <mergeCell ref="B55:B57"/>
    <mergeCell ref="A55:A57"/>
    <mergeCell ref="C55:C57"/>
    <mergeCell ref="B58:B60"/>
    <mergeCell ref="C58:C60"/>
    <mergeCell ref="A58:A60"/>
    <mergeCell ref="D42:D45"/>
    <mergeCell ref="C41:C45"/>
    <mergeCell ref="B41:B45"/>
    <mergeCell ref="A41:A45"/>
    <mergeCell ref="A83:A89"/>
    <mergeCell ref="D65:D66"/>
    <mergeCell ref="C64:C66"/>
    <mergeCell ref="B64:B66"/>
    <mergeCell ref="A64:A66"/>
    <mergeCell ref="D68:D76"/>
    <mergeCell ref="C67:C76"/>
    <mergeCell ref="B67:B76"/>
    <mergeCell ref="A67:A76"/>
    <mergeCell ref="D84:D89"/>
    <mergeCell ref="C83:C89"/>
    <mergeCell ref="B83:B89"/>
    <mergeCell ref="B96:B98"/>
    <mergeCell ref="A96:A98"/>
    <mergeCell ref="D100:D101"/>
    <mergeCell ref="A99:A101"/>
    <mergeCell ref="B99:B101"/>
    <mergeCell ref="C99:C101"/>
    <mergeCell ref="D91:D92"/>
    <mergeCell ref="B90:B92"/>
    <mergeCell ref="A90:A92"/>
    <mergeCell ref="D94:D95"/>
    <mergeCell ref="C93:C95"/>
    <mergeCell ref="B93:B95"/>
    <mergeCell ref="A93:A95"/>
    <mergeCell ref="D97:D98"/>
    <mergeCell ref="C96:C98"/>
    <mergeCell ref="D115:D116"/>
    <mergeCell ref="C114:C116"/>
    <mergeCell ref="B114:B116"/>
    <mergeCell ref="A114:A116"/>
    <mergeCell ref="C108:C110"/>
    <mergeCell ref="D109:D110"/>
    <mergeCell ref="C111:C113"/>
    <mergeCell ref="B111:B113"/>
    <mergeCell ref="D103:D104"/>
    <mergeCell ref="C102:C104"/>
    <mergeCell ref="B102:B104"/>
    <mergeCell ref="A102:A104"/>
    <mergeCell ref="D106:D107"/>
    <mergeCell ref="C105:C107"/>
    <mergeCell ref="B105:B107"/>
    <mergeCell ref="A105:A107"/>
    <mergeCell ref="B108:B110"/>
    <mergeCell ref="A108:A110"/>
    <mergeCell ref="D112:D113"/>
    <mergeCell ref="A111:A1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workbookViewId="0">
      <selection activeCell="E5" sqref="E5:F5"/>
    </sheetView>
  </sheetViews>
  <sheetFormatPr defaultRowHeight="15" x14ac:dyDescent="0.25"/>
  <cols>
    <col min="1" max="1" width="23.5703125" customWidth="1"/>
    <col min="2" max="2" width="34" customWidth="1"/>
    <col min="3" max="4" width="18.140625" customWidth="1"/>
    <col min="5" max="5" width="17.42578125" customWidth="1"/>
    <col min="6" max="6" width="17.28515625" customWidth="1"/>
  </cols>
  <sheetData>
    <row r="1" spans="1:6" ht="16.5" x14ac:dyDescent="0.25">
      <c r="A1" s="177" t="s">
        <v>208</v>
      </c>
      <c r="B1" s="177"/>
      <c r="C1" s="177"/>
      <c r="D1" s="177"/>
      <c r="E1" s="177"/>
      <c r="F1" s="177"/>
    </row>
    <row r="2" spans="1:6" ht="16.5" x14ac:dyDescent="0.25">
      <c r="A2" s="177" t="s">
        <v>209</v>
      </c>
      <c r="B2" s="177"/>
      <c r="C2" s="177"/>
      <c r="D2" s="177"/>
      <c r="E2" s="177"/>
      <c r="F2" s="177"/>
    </row>
    <row r="3" spans="1:6" ht="16.5" x14ac:dyDescent="0.25">
      <c r="A3" s="177" t="s">
        <v>239</v>
      </c>
      <c r="B3" s="177"/>
      <c r="C3" s="177"/>
      <c r="D3" s="177"/>
      <c r="E3" s="177"/>
      <c r="F3" s="177"/>
    </row>
    <row r="4" spans="1:6" ht="15.75" x14ac:dyDescent="0.25">
      <c r="A4" s="178"/>
      <c r="B4" s="178"/>
      <c r="C4" s="178"/>
      <c r="D4" s="178"/>
      <c r="E4" s="178"/>
      <c r="F4" s="178"/>
    </row>
    <row r="5" spans="1:6" ht="42" customHeight="1" x14ac:dyDescent="0.25">
      <c r="A5" s="158" t="s">
        <v>13</v>
      </c>
      <c r="B5" s="158" t="s">
        <v>19</v>
      </c>
      <c r="C5" s="158" t="s">
        <v>20</v>
      </c>
      <c r="D5" s="158" t="s">
        <v>206</v>
      </c>
      <c r="E5" s="170" t="s">
        <v>205</v>
      </c>
      <c r="F5" s="170"/>
    </row>
    <row r="6" spans="1:6" ht="75" x14ac:dyDescent="0.25">
      <c r="A6" s="159"/>
      <c r="B6" s="159"/>
      <c r="C6" s="159"/>
      <c r="D6" s="159"/>
      <c r="E6" s="81" t="s">
        <v>204</v>
      </c>
      <c r="F6" s="66" t="s">
        <v>203</v>
      </c>
    </row>
    <row r="7" spans="1:6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67">
        <v>6</v>
      </c>
    </row>
    <row r="8" spans="1:6" ht="29.25" x14ac:dyDescent="0.25">
      <c r="A8" s="163" t="s">
        <v>3</v>
      </c>
      <c r="B8" s="164" t="s">
        <v>210</v>
      </c>
      <c r="C8" s="37" t="s">
        <v>21</v>
      </c>
      <c r="D8" s="37"/>
      <c r="E8" s="38">
        <f>E9+E10+E11+E12</f>
        <v>11444.199999999999</v>
      </c>
      <c r="F8" s="68">
        <f t="shared" ref="F8" si="0">F9+F10+F11+F12</f>
        <v>9921.1</v>
      </c>
    </row>
    <row r="9" spans="1:6" ht="29.25" x14ac:dyDescent="0.25">
      <c r="A9" s="163"/>
      <c r="B9" s="165"/>
      <c r="C9" s="37" t="s">
        <v>22</v>
      </c>
      <c r="D9" s="37"/>
      <c r="E9" s="39">
        <f t="shared" ref="E9:F12" si="1">E15+E66+E83+E98+E123</f>
        <v>113.3</v>
      </c>
      <c r="F9" s="68">
        <f t="shared" si="1"/>
        <v>113.3</v>
      </c>
    </row>
    <row r="10" spans="1:6" ht="29.25" x14ac:dyDescent="0.25">
      <c r="A10" s="163"/>
      <c r="B10" s="165"/>
      <c r="C10" s="37" t="s">
        <v>16</v>
      </c>
      <c r="D10" s="37"/>
      <c r="E10" s="39">
        <f t="shared" si="1"/>
        <v>372.20000000000005</v>
      </c>
      <c r="F10" s="68">
        <f t="shared" si="1"/>
        <v>372.20000000000005</v>
      </c>
    </row>
    <row r="11" spans="1:6" ht="43.5" x14ac:dyDescent="0.25">
      <c r="A11" s="163"/>
      <c r="B11" s="165"/>
      <c r="C11" s="37" t="s">
        <v>127</v>
      </c>
      <c r="D11" s="37"/>
      <c r="E11" s="39">
        <f t="shared" si="1"/>
        <v>10958.699999999999</v>
      </c>
      <c r="F11" s="68">
        <f t="shared" si="1"/>
        <v>9435.6</v>
      </c>
    </row>
    <row r="12" spans="1:6" ht="29.25" x14ac:dyDescent="0.25">
      <c r="A12" s="163"/>
      <c r="B12" s="166"/>
      <c r="C12" s="37" t="s">
        <v>18</v>
      </c>
      <c r="D12" s="37"/>
      <c r="E12" s="39">
        <f t="shared" si="1"/>
        <v>0</v>
      </c>
      <c r="F12" s="68">
        <f t="shared" si="1"/>
        <v>0</v>
      </c>
    </row>
    <row r="13" spans="1:6" x14ac:dyDescent="0.25">
      <c r="A13" s="30" t="s">
        <v>23</v>
      </c>
      <c r="B13" s="40"/>
      <c r="C13" s="37"/>
      <c r="D13" s="37"/>
      <c r="E13" s="37"/>
      <c r="F13" s="69"/>
    </row>
    <row r="14" spans="1:6" ht="29.25" x14ac:dyDescent="0.25">
      <c r="A14" s="185" t="s">
        <v>5</v>
      </c>
      <c r="B14" s="164" t="s">
        <v>211</v>
      </c>
      <c r="C14" s="37" t="s">
        <v>21</v>
      </c>
      <c r="D14" s="37"/>
      <c r="E14" s="39">
        <f>E15+E16+E17+E18</f>
        <v>4365.3999999999996</v>
      </c>
      <c r="F14" s="68">
        <f t="shared" ref="F14" si="2">F15+F16+F17+F18</f>
        <v>2859.7</v>
      </c>
    </row>
    <row r="15" spans="1:6" ht="29.25" x14ac:dyDescent="0.25">
      <c r="A15" s="185"/>
      <c r="B15" s="165"/>
      <c r="C15" s="37" t="s">
        <v>22</v>
      </c>
      <c r="D15" s="37"/>
      <c r="E15" s="39">
        <f>E21+E26+E31+E36+E41+E46+E51+E56+E61</f>
        <v>0</v>
      </c>
      <c r="F15" s="68">
        <f t="shared" ref="F15:F18" si="3">F21+F26+F31+F36+F41+F46+F51+F56+F61</f>
        <v>0</v>
      </c>
    </row>
    <row r="16" spans="1:6" ht="29.25" x14ac:dyDescent="0.25">
      <c r="A16" s="185"/>
      <c r="B16" s="165"/>
      <c r="C16" s="37" t="s">
        <v>16</v>
      </c>
      <c r="D16" s="37"/>
      <c r="E16" s="39">
        <f>E22+E27+E32+E37+E42+E47+E52+E57+E62</f>
        <v>145.6</v>
      </c>
      <c r="F16" s="68">
        <f t="shared" si="3"/>
        <v>145.6</v>
      </c>
    </row>
    <row r="17" spans="1:6" ht="43.5" x14ac:dyDescent="0.25">
      <c r="A17" s="185"/>
      <c r="B17" s="165"/>
      <c r="C17" s="37" t="s">
        <v>127</v>
      </c>
      <c r="D17" s="37"/>
      <c r="E17" s="39">
        <f>E23+E28+E33+E38+E43+E48+E53+E58+E63</f>
        <v>4219.7999999999993</v>
      </c>
      <c r="F17" s="68">
        <f t="shared" si="3"/>
        <v>2714.1</v>
      </c>
    </row>
    <row r="18" spans="1:6" ht="29.25" x14ac:dyDescent="0.25">
      <c r="A18" s="185"/>
      <c r="B18" s="166"/>
      <c r="C18" s="37" t="s">
        <v>18</v>
      </c>
      <c r="D18" s="37"/>
      <c r="E18" s="39">
        <f>E24+E29+E34+E39+E44+E49+E54+E59+E64</f>
        <v>0</v>
      </c>
      <c r="F18" s="68">
        <f t="shared" si="3"/>
        <v>0</v>
      </c>
    </row>
    <row r="19" spans="1:6" x14ac:dyDescent="0.25">
      <c r="A19" s="27" t="s">
        <v>23</v>
      </c>
      <c r="B19" s="7"/>
      <c r="C19" s="4"/>
      <c r="D19" s="4"/>
      <c r="E19" s="4"/>
      <c r="F19" s="70"/>
    </row>
    <row r="20" spans="1:6" ht="30" x14ac:dyDescent="0.25">
      <c r="A20" s="160" t="s">
        <v>35</v>
      </c>
      <c r="B20" s="171" t="s">
        <v>64</v>
      </c>
      <c r="C20" s="4" t="s">
        <v>21</v>
      </c>
      <c r="D20" s="4"/>
      <c r="E20" s="21">
        <f>E21+E22+E23+E24</f>
        <v>356</v>
      </c>
      <c r="F20" s="71">
        <f t="shared" ref="F20" si="4">F21+F22+F23+F24</f>
        <v>355.9</v>
      </c>
    </row>
    <row r="21" spans="1:6" ht="30" x14ac:dyDescent="0.25">
      <c r="A21" s="161"/>
      <c r="B21" s="172"/>
      <c r="C21" s="4" t="s">
        <v>22</v>
      </c>
      <c r="D21" s="4"/>
      <c r="E21" s="4"/>
      <c r="F21" s="70"/>
    </row>
    <row r="22" spans="1:6" ht="30" x14ac:dyDescent="0.25">
      <c r="A22" s="161"/>
      <c r="B22" s="172"/>
      <c r="C22" s="4" t="s">
        <v>16</v>
      </c>
      <c r="D22" s="4"/>
      <c r="E22" s="4">
        <v>145.6</v>
      </c>
      <c r="F22" s="70">
        <v>145.6</v>
      </c>
    </row>
    <row r="23" spans="1:6" ht="30" x14ac:dyDescent="0.25">
      <c r="A23" s="161"/>
      <c r="B23" s="172"/>
      <c r="C23" s="4" t="s">
        <v>127</v>
      </c>
      <c r="D23" s="4"/>
      <c r="E23" s="21">
        <v>210.4</v>
      </c>
      <c r="F23" s="71">
        <v>210.3</v>
      </c>
    </row>
    <row r="24" spans="1:6" ht="30" x14ac:dyDescent="0.25">
      <c r="A24" s="162"/>
      <c r="B24" s="173"/>
      <c r="C24" s="4" t="s">
        <v>18</v>
      </c>
      <c r="D24" s="4"/>
      <c r="E24" s="4"/>
      <c r="F24" s="70"/>
    </row>
    <row r="25" spans="1:6" ht="30" x14ac:dyDescent="0.25">
      <c r="A25" s="160" t="s">
        <v>34</v>
      </c>
      <c r="B25" s="171" t="s">
        <v>67</v>
      </c>
      <c r="C25" s="4" t="s">
        <v>21</v>
      </c>
      <c r="D25" s="4"/>
      <c r="E25" s="20">
        <f>E26+E27+E28+E29</f>
        <v>0</v>
      </c>
      <c r="F25" s="72">
        <f t="shared" ref="F25" si="5">F26+F27+F28+F29</f>
        <v>0</v>
      </c>
    </row>
    <row r="26" spans="1:6" ht="30" x14ac:dyDescent="0.25">
      <c r="A26" s="161"/>
      <c r="B26" s="172"/>
      <c r="C26" s="4" t="s">
        <v>22</v>
      </c>
      <c r="D26" s="4"/>
      <c r="E26" s="4"/>
      <c r="F26" s="70"/>
    </row>
    <row r="27" spans="1:6" ht="30" x14ac:dyDescent="0.25">
      <c r="A27" s="161"/>
      <c r="B27" s="172"/>
      <c r="C27" s="4" t="s">
        <v>16</v>
      </c>
      <c r="D27" s="4"/>
      <c r="E27" s="4"/>
      <c r="F27" s="70"/>
    </row>
    <row r="28" spans="1:6" ht="30" x14ac:dyDescent="0.25">
      <c r="A28" s="161"/>
      <c r="B28" s="172"/>
      <c r="C28" s="4" t="s">
        <v>127</v>
      </c>
      <c r="D28" s="4"/>
      <c r="E28" s="20">
        <v>0</v>
      </c>
      <c r="F28" s="72">
        <v>0</v>
      </c>
    </row>
    <row r="29" spans="1:6" ht="30" x14ac:dyDescent="0.25">
      <c r="A29" s="162"/>
      <c r="B29" s="173"/>
      <c r="C29" s="4" t="s">
        <v>18</v>
      </c>
      <c r="D29" s="4"/>
      <c r="E29" s="4"/>
      <c r="F29" s="70"/>
    </row>
    <row r="30" spans="1:6" ht="30" x14ac:dyDescent="0.25">
      <c r="A30" s="160" t="s">
        <v>49</v>
      </c>
      <c r="B30" s="171" t="s">
        <v>69</v>
      </c>
      <c r="C30" s="4" t="s">
        <v>21</v>
      </c>
      <c r="D30" s="4"/>
      <c r="E30" s="20">
        <f>E31+E32+E33+E34</f>
        <v>0</v>
      </c>
      <c r="F30" s="72">
        <f t="shared" ref="F30" si="6">F31+F32+F33+F34</f>
        <v>0</v>
      </c>
    </row>
    <row r="31" spans="1:6" ht="30" x14ac:dyDescent="0.25">
      <c r="A31" s="161"/>
      <c r="B31" s="172"/>
      <c r="C31" s="4" t="s">
        <v>22</v>
      </c>
      <c r="D31" s="4"/>
      <c r="E31" s="20"/>
      <c r="F31" s="72"/>
    </row>
    <row r="32" spans="1:6" ht="30" x14ac:dyDescent="0.25">
      <c r="A32" s="161"/>
      <c r="B32" s="172"/>
      <c r="C32" s="4" t="s">
        <v>16</v>
      </c>
      <c r="D32" s="4"/>
      <c r="E32" s="20"/>
      <c r="F32" s="72"/>
    </row>
    <row r="33" spans="1:6" ht="30" x14ac:dyDescent="0.25">
      <c r="A33" s="161"/>
      <c r="B33" s="172"/>
      <c r="C33" s="4" t="s">
        <v>127</v>
      </c>
      <c r="D33" s="4"/>
      <c r="E33" s="20">
        <v>0</v>
      </c>
      <c r="F33" s="72">
        <v>0</v>
      </c>
    </row>
    <row r="34" spans="1:6" ht="30" x14ac:dyDescent="0.25">
      <c r="A34" s="162"/>
      <c r="B34" s="173"/>
      <c r="C34" s="4" t="s">
        <v>18</v>
      </c>
      <c r="D34" s="4"/>
      <c r="E34" s="4"/>
      <c r="F34" s="70"/>
    </row>
    <row r="35" spans="1:6" ht="30" x14ac:dyDescent="0.25">
      <c r="A35" s="160" t="s">
        <v>123</v>
      </c>
      <c r="B35" s="171" t="s">
        <v>71</v>
      </c>
      <c r="C35" s="4" t="s">
        <v>21</v>
      </c>
      <c r="D35" s="4"/>
      <c r="E35" s="20">
        <f>E36+E37+E38+E39</f>
        <v>0</v>
      </c>
      <c r="F35" s="72">
        <f t="shared" ref="F35" si="7">F36+F37+F38+F39</f>
        <v>0</v>
      </c>
    </row>
    <row r="36" spans="1:6" ht="30" x14ac:dyDescent="0.25">
      <c r="A36" s="161"/>
      <c r="B36" s="172"/>
      <c r="C36" s="4" t="s">
        <v>22</v>
      </c>
      <c r="D36" s="4"/>
      <c r="E36" s="20"/>
      <c r="F36" s="72"/>
    </row>
    <row r="37" spans="1:6" ht="30" x14ac:dyDescent="0.25">
      <c r="A37" s="161"/>
      <c r="B37" s="172"/>
      <c r="C37" s="4" t="s">
        <v>16</v>
      </c>
      <c r="D37" s="4"/>
      <c r="E37" s="20"/>
      <c r="F37" s="72"/>
    </row>
    <row r="38" spans="1:6" ht="30" x14ac:dyDescent="0.25">
      <c r="A38" s="161"/>
      <c r="B38" s="172"/>
      <c r="C38" s="4" t="s">
        <v>127</v>
      </c>
      <c r="D38" s="4"/>
      <c r="E38" s="20">
        <v>0</v>
      </c>
      <c r="F38" s="72">
        <v>0</v>
      </c>
    </row>
    <row r="39" spans="1:6" ht="30" x14ac:dyDescent="0.25">
      <c r="A39" s="162"/>
      <c r="B39" s="173"/>
      <c r="C39" s="4" t="s">
        <v>18</v>
      </c>
      <c r="D39" s="4"/>
      <c r="E39" s="20"/>
      <c r="F39" s="72"/>
    </row>
    <row r="40" spans="1:6" ht="30" x14ac:dyDescent="0.25">
      <c r="A40" s="160" t="s">
        <v>124</v>
      </c>
      <c r="B40" s="171" t="s">
        <v>73</v>
      </c>
      <c r="C40" s="4" t="s">
        <v>21</v>
      </c>
      <c r="D40" s="4"/>
      <c r="E40" s="20">
        <f>E41+E42+E43+E44</f>
        <v>3218.5</v>
      </c>
      <c r="F40" s="72">
        <f t="shared" ref="F40" si="8">F41+F42+F43+F44</f>
        <v>1712.9</v>
      </c>
    </row>
    <row r="41" spans="1:6" ht="30" x14ac:dyDescent="0.25">
      <c r="A41" s="161"/>
      <c r="B41" s="172"/>
      <c r="C41" s="4" t="s">
        <v>22</v>
      </c>
      <c r="D41" s="4"/>
      <c r="E41" s="20">
        <v>0</v>
      </c>
      <c r="F41" s="72">
        <v>0</v>
      </c>
    </row>
    <row r="42" spans="1:6" ht="30" x14ac:dyDescent="0.25">
      <c r="A42" s="161"/>
      <c r="B42" s="172"/>
      <c r="C42" s="4" t="s">
        <v>16</v>
      </c>
      <c r="D42" s="4"/>
      <c r="E42" s="20">
        <v>0</v>
      </c>
      <c r="F42" s="72">
        <v>0</v>
      </c>
    </row>
    <row r="43" spans="1:6" ht="30" x14ac:dyDescent="0.25">
      <c r="A43" s="161"/>
      <c r="B43" s="172"/>
      <c r="C43" s="4" t="s">
        <v>127</v>
      </c>
      <c r="D43" s="4"/>
      <c r="E43" s="20">
        <v>3218.5</v>
      </c>
      <c r="F43" s="72">
        <v>1712.9</v>
      </c>
    </row>
    <row r="44" spans="1:6" ht="30" x14ac:dyDescent="0.25">
      <c r="A44" s="162"/>
      <c r="B44" s="173"/>
      <c r="C44" s="4" t="s">
        <v>18</v>
      </c>
      <c r="D44" s="4"/>
      <c r="E44" s="20"/>
      <c r="F44" s="72"/>
    </row>
    <row r="45" spans="1:6" ht="30" x14ac:dyDescent="0.25">
      <c r="A45" s="160" t="s">
        <v>125</v>
      </c>
      <c r="B45" s="171" t="s">
        <v>75</v>
      </c>
      <c r="C45" s="4" t="s">
        <v>21</v>
      </c>
      <c r="D45" s="4"/>
      <c r="E45" s="20">
        <f>E46+E47+E48+E49</f>
        <v>783</v>
      </c>
      <c r="F45" s="72">
        <f t="shared" ref="F45" si="9">F46+F47+F48+F49</f>
        <v>783</v>
      </c>
    </row>
    <row r="46" spans="1:6" ht="30" x14ac:dyDescent="0.25">
      <c r="A46" s="161"/>
      <c r="B46" s="172"/>
      <c r="C46" s="4" t="s">
        <v>22</v>
      </c>
      <c r="D46" s="4"/>
      <c r="E46" s="20"/>
      <c r="F46" s="72"/>
    </row>
    <row r="47" spans="1:6" ht="30" x14ac:dyDescent="0.25">
      <c r="A47" s="161"/>
      <c r="B47" s="172"/>
      <c r="C47" s="4" t="s">
        <v>16</v>
      </c>
      <c r="D47" s="4"/>
      <c r="E47" s="20"/>
      <c r="F47" s="72"/>
    </row>
    <row r="48" spans="1:6" ht="30" x14ac:dyDescent="0.25">
      <c r="A48" s="161"/>
      <c r="B48" s="172"/>
      <c r="C48" s="4" t="s">
        <v>127</v>
      </c>
      <c r="D48" s="4"/>
      <c r="E48" s="20">
        <v>783</v>
      </c>
      <c r="F48" s="72">
        <v>783</v>
      </c>
    </row>
    <row r="49" spans="1:6" ht="30" x14ac:dyDescent="0.25">
      <c r="A49" s="162"/>
      <c r="B49" s="173"/>
      <c r="C49" s="4" t="s">
        <v>18</v>
      </c>
      <c r="D49" s="4"/>
      <c r="E49" s="20"/>
      <c r="F49" s="72"/>
    </row>
    <row r="50" spans="1:6" ht="30" x14ac:dyDescent="0.25">
      <c r="A50" s="160" t="s">
        <v>126</v>
      </c>
      <c r="B50" s="171" t="s">
        <v>77</v>
      </c>
      <c r="C50" s="4" t="s">
        <v>21</v>
      </c>
      <c r="D50" s="4"/>
      <c r="E50" s="20">
        <f>E51+E52+E53+E54</f>
        <v>0</v>
      </c>
      <c r="F50" s="72">
        <f t="shared" ref="F50" si="10">F51+F52+F53+F54</f>
        <v>0</v>
      </c>
    </row>
    <row r="51" spans="1:6" ht="30" x14ac:dyDescent="0.25">
      <c r="A51" s="161"/>
      <c r="B51" s="172"/>
      <c r="C51" s="4" t="s">
        <v>22</v>
      </c>
      <c r="D51" s="4"/>
      <c r="E51" s="20"/>
      <c r="F51" s="72"/>
    </row>
    <row r="52" spans="1:6" ht="30" x14ac:dyDescent="0.25">
      <c r="A52" s="161"/>
      <c r="B52" s="172"/>
      <c r="C52" s="4" t="s">
        <v>16</v>
      </c>
      <c r="D52" s="4"/>
      <c r="E52" s="20"/>
      <c r="F52" s="72"/>
    </row>
    <row r="53" spans="1:6" ht="30" x14ac:dyDescent="0.25">
      <c r="A53" s="161"/>
      <c r="B53" s="172"/>
      <c r="C53" s="4" t="s">
        <v>127</v>
      </c>
      <c r="D53" s="4"/>
      <c r="E53" s="20">
        <v>0</v>
      </c>
      <c r="F53" s="72">
        <v>0</v>
      </c>
    </row>
    <row r="54" spans="1:6" ht="30" x14ac:dyDescent="0.25">
      <c r="A54" s="162"/>
      <c r="B54" s="173"/>
      <c r="C54" s="4" t="s">
        <v>18</v>
      </c>
      <c r="D54" s="4"/>
      <c r="E54" s="20"/>
      <c r="F54" s="72"/>
    </row>
    <row r="55" spans="1:6" ht="30" x14ac:dyDescent="0.25">
      <c r="A55" s="160" t="s">
        <v>121</v>
      </c>
      <c r="B55" s="171" t="s">
        <v>80</v>
      </c>
      <c r="C55" s="4" t="s">
        <v>21</v>
      </c>
      <c r="D55" s="4"/>
      <c r="E55" s="20">
        <f>E56+E57+E58+E59</f>
        <v>7.9</v>
      </c>
      <c r="F55" s="72">
        <f t="shared" ref="F55" si="11">F56+F57+F58+F59</f>
        <v>7.9</v>
      </c>
    </row>
    <row r="56" spans="1:6" ht="30" x14ac:dyDescent="0.25">
      <c r="A56" s="161"/>
      <c r="B56" s="172"/>
      <c r="C56" s="4" t="s">
        <v>22</v>
      </c>
      <c r="D56" s="4"/>
      <c r="E56" s="20"/>
      <c r="F56" s="72"/>
    </row>
    <row r="57" spans="1:6" ht="30" x14ac:dyDescent="0.25">
      <c r="A57" s="161"/>
      <c r="B57" s="172"/>
      <c r="C57" s="4" t="s">
        <v>16</v>
      </c>
      <c r="D57" s="4"/>
      <c r="E57" s="20"/>
      <c r="F57" s="72"/>
    </row>
    <row r="58" spans="1:6" ht="30" x14ac:dyDescent="0.25">
      <c r="A58" s="161"/>
      <c r="B58" s="172"/>
      <c r="C58" s="4" t="s">
        <v>127</v>
      </c>
      <c r="D58" s="4"/>
      <c r="E58" s="20">
        <v>7.9</v>
      </c>
      <c r="F58" s="72">
        <v>7.9</v>
      </c>
    </row>
    <row r="59" spans="1:6" ht="30" x14ac:dyDescent="0.25">
      <c r="A59" s="162"/>
      <c r="B59" s="173"/>
      <c r="C59" s="4" t="s">
        <v>18</v>
      </c>
      <c r="D59" s="4"/>
      <c r="E59" s="20"/>
      <c r="F59" s="72"/>
    </row>
    <row r="60" spans="1:6" ht="30" x14ac:dyDescent="0.25">
      <c r="A60" s="160" t="s">
        <v>122</v>
      </c>
      <c r="B60" s="171" t="s">
        <v>212</v>
      </c>
      <c r="C60" s="4" t="s">
        <v>21</v>
      </c>
      <c r="D60" s="4"/>
      <c r="E60" s="20">
        <f>E61+E62+E63+E64</f>
        <v>0</v>
      </c>
      <c r="F60" s="72">
        <f t="shared" ref="F60" si="12">F61+F62+F63+F64</f>
        <v>0</v>
      </c>
    </row>
    <row r="61" spans="1:6" ht="30" x14ac:dyDescent="0.25">
      <c r="A61" s="161"/>
      <c r="B61" s="172"/>
      <c r="C61" s="4" t="s">
        <v>22</v>
      </c>
      <c r="D61" s="4"/>
      <c r="E61" s="20"/>
      <c r="F61" s="72"/>
    </row>
    <row r="62" spans="1:6" ht="30" x14ac:dyDescent="0.25">
      <c r="A62" s="161"/>
      <c r="B62" s="172"/>
      <c r="C62" s="4" t="s">
        <v>16</v>
      </c>
      <c r="D62" s="4"/>
      <c r="E62" s="20"/>
      <c r="F62" s="72"/>
    </row>
    <row r="63" spans="1:6" ht="30" x14ac:dyDescent="0.25">
      <c r="A63" s="161"/>
      <c r="B63" s="172"/>
      <c r="C63" s="4" t="s">
        <v>127</v>
      </c>
      <c r="D63" s="4"/>
      <c r="E63" s="20">
        <v>0</v>
      </c>
      <c r="F63" s="72">
        <v>0</v>
      </c>
    </row>
    <row r="64" spans="1:6" ht="30" x14ac:dyDescent="0.25">
      <c r="A64" s="162"/>
      <c r="B64" s="173"/>
      <c r="C64" s="4" t="s">
        <v>18</v>
      </c>
      <c r="D64" s="4"/>
      <c r="E64" s="20"/>
      <c r="F64" s="72"/>
    </row>
    <row r="65" spans="1:6" ht="29.25" x14ac:dyDescent="0.25">
      <c r="A65" s="182" t="s">
        <v>8</v>
      </c>
      <c r="B65" s="164" t="s">
        <v>213</v>
      </c>
      <c r="C65" s="37" t="s">
        <v>21</v>
      </c>
      <c r="D65" s="37"/>
      <c r="E65" s="39">
        <f>E66+E67+E68+E69</f>
        <v>2427</v>
      </c>
      <c r="F65" s="68">
        <f t="shared" ref="F65" si="13">F66+F67+F68+F69</f>
        <v>2427</v>
      </c>
    </row>
    <row r="66" spans="1:6" ht="29.25" x14ac:dyDescent="0.25">
      <c r="A66" s="183"/>
      <c r="B66" s="165"/>
      <c r="C66" s="37" t="s">
        <v>22</v>
      </c>
      <c r="D66" s="37"/>
      <c r="E66" s="39">
        <f>E72+E78</f>
        <v>0</v>
      </c>
      <c r="F66" s="68">
        <f t="shared" ref="F66:F69" si="14">F72+F78</f>
        <v>0</v>
      </c>
    </row>
    <row r="67" spans="1:6" ht="29.25" x14ac:dyDescent="0.25">
      <c r="A67" s="183"/>
      <c r="B67" s="165"/>
      <c r="C67" s="37" t="s">
        <v>16</v>
      </c>
      <c r="D67" s="37"/>
      <c r="E67" s="39">
        <f>E73+E79</f>
        <v>0</v>
      </c>
      <c r="F67" s="68">
        <f t="shared" si="14"/>
        <v>0</v>
      </c>
    </row>
    <row r="68" spans="1:6" ht="43.5" x14ac:dyDescent="0.25">
      <c r="A68" s="183"/>
      <c r="B68" s="165"/>
      <c r="C68" s="37" t="s">
        <v>127</v>
      </c>
      <c r="D68" s="37"/>
      <c r="E68" s="39">
        <f>E74+E80</f>
        <v>2427</v>
      </c>
      <c r="F68" s="68">
        <f t="shared" si="14"/>
        <v>2427</v>
      </c>
    </row>
    <row r="69" spans="1:6" ht="29.25" x14ac:dyDescent="0.25">
      <c r="A69" s="184"/>
      <c r="B69" s="166"/>
      <c r="C69" s="37" t="s">
        <v>18</v>
      </c>
      <c r="D69" s="37"/>
      <c r="E69" s="39">
        <f>E75+E81</f>
        <v>0</v>
      </c>
      <c r="F69" s="68">
        <f t="shared" si="14"/>
        <v>0</v>
      </c>
    </row>
    <row r="70" spans="1:6" x14ac:dyDescent="0.25">
      <c r="A70" s="6" t="s">
        <v>24</v>
      </c>
      <c r="B70" s="7"/>
      <c r="C70" s="4"/>
      <c r="D70" s="4"/>
      <c r="E70" s="20"/>
      <c r="F70" s="72"/>
    </row>
    <row r="71" spans="1:6" ht="30" x14ac:dyDescent="0.25">
      <c r="A71" s="160" t="s">
        <v>37</v>
      </c>
      <c r="B71" s="171" t="s">
        <v>82</v>
      </c>
      <c r="C71" s="4" t="s">
        <v>21</v>
      </c>
      <c r="D71" s="4"/>
      <c r="E71" s="20">
        <f>E72+E73+E74+E75</f>
        <v>2427</v>
      </c>
      <c r="F71" s="72">
        <f t="shared" ref="F71" si="15">F72+F73+F74+F75</f>
        <v>2427</v>
      </c>
    </row>
    <row r="72" spans="1:6" ht="30" x14ac:dyDescent="0.25">
      <c r="A72" s="161"/>
      <c r="B72" s="172"/>
      <c r="C72" s="4" t="s">
        <v>22</v>
      </c>
      <c r="D72" s="4"/>
      <c r="E72" s="20">
        <v>0</v>
      </c>
      <c r="F72" s="72">
        <v>0</v>
      </c>
    </row>
    <row r="73" spans="1:6" ht="30" x14ac:dyDescent="0.25">
      <c r="A73" s="161"/>
      <c r="B73" s="172"/>
      <c r="C73" s="4" t="s">
        <v>16</v>
      </c>
      <c r="D73" s="4"/>
      <c r="E73" s="20">
        <v>0</v>
      </c>
      <c r="F73" s="72">
        <v>0</v>
      </c>
    </row>
    <row r="74" spans="1:6" ht="30" x14ac:dyDescent="0.25">
      <c r="A74" s="161"/>
      <c r="B74" s="172"/>
      <c r="C74" s="4" t="s">
        <v>127</v>
      </c>
      <c r="D74" s="4"/>
      <c r="E74" s="20">
        <v>2427</v>
      </c>
      <c r="F74" s="72">
        <v>2427</v>
      </c>
    </row>
    <row r="75" spans="1:6" ht="30" x14ac:dyDescent="0.25">
      <c r="A75" s="161"/>
      <c r="B75" s="172"/>
      <c r="C75" s="4" t="s">
        <v>18</v>
      </c>
      <c r="D75" s="4"/>
      <c r="E75" s="20"/>
      <c r="F75" s="72"/>
    </row>
    <row r="76" spans="1:6" ht="30" x14ac:dyDescent="0.25">
      <c r="A76" s="11"/>
      <c r="B76" s="11"/>
      <c r="C76" s="4" t="s">
        <v>18</v>
      </c>
      <c r="D76" s="4"/>
      <c r="E76" s="20"/>
      <c r="F76" s="72"/>
    </row>
    <row r="77" spans="1:6" ht="30" x14ac:dyDescent="0.25">
      <c r="A77" s="160" t="s">
        <v>36</v>
      </c>
      <c r="B77" s="171" t="s">
        <v>83</v>
      </c>
      <c r="C77" s="4" t="s">
        <v>21</v>
      </c>
      <c r="D77" s="4"/>
      <c r="E77" s="20">
        <f>E78+E79+E80+E81</f>
        <v>0</v>
      </c>
      <c r="F77" s="72">
        <f t="shared" ref="F77" si="16">F78+F79+F80+F81</f>
        <v>0</v>
      </c>
    </row>
    <row r="78" spans="1:6" ht="30" x14ac:dyDescent="0.25">
      <c r="A78" s="161"/>
      <c r="B78" s="172"/>
      <c r="C78" s="4" t="s">
        <v>22</v>
      </c>
      <c r="D78" s="4"/>
      <c r="E78" s="20"/>
      <c r="F78" s="72"/>
    </row>
    <row r="79" spans="1:6" ht="30" x14ac:dyDescent="0.25">
      <c r="A79" s="161"/>
      <c r="B79" s="172"/>
      <c r="C79" s="4" t="s">
        <v>16</v>
      </c>
      <c r="D79" s="4"/>
      <c r="E79" s="20"/>
      <c r="F79" s="72"/>
    </row>
    <row r="80" spans="1:6" ht="30" x14ac:dyDescent="0.25">
      <c r="A80" s="161"/>
      <c r="B80" s="172"/>
      <c r="C80" s="4" t="s">
        <v>127</v>
      </c>
      <c r="D80" s="4"/>
      <c r="E80" s="20">
        <v>0</v>
      </c>
      <c r="F80" s="72">
        <v>0</v>
      </c>
    </row>
    <row r="81" spans="1:6" ht="30" x14ac:dyDescent="0.25">
      <c r="A81" s="162"/>
      <c r="B81" s="173"/>
      <c r="C81" s="29" t="s">
        <v>18</v>
      </c>
      <c r="D81" s="29"/>
      <c r="E81" s="20"/>
      <c r="F81" s="72"/>
    </row>
    <row r="82" spans="1:6" ht="29.25" x14ac:dyDescent="0.25">
      <c r="A82" s="164" t="s">
        <v>51</v>
      </c>
      <c r="B82" s="164" t="s">
        <v>84</v>
      </c>
      <c r="C82" s="37" t="s">
        <v>21</v>
      </c>
      <c r="D82" s="37"/>
      <c r="E82" s="39">
        <f>E83+E84+E85+E86</f>
        <v>4602.5</v>
      </c>
      <c r="F82" s="68">
        <f t="shared" ref="F82" si="17">F83+F84+F85+F86</f>
        <v>4586.1000000000004</v>
      </c>
    </row>
    <row r="83" spans="1:6" ht="29.25" x14ac:dyDescent="0.25">
      <c r="A83" s="165"/>
      <c r="B83" s="165"/>
      <c r="C83" s="37" t="s">
        <v>22</v>
      </c>
      <c r="D83" s="37"/>
      <c r="E83" s="39">
        <f>E88+E93</f>
        <v>113.3</v>
      </c>
      <c r="F83" s="68">
        <f t="shared" ref="F83:F86" si="18">F88+F93</f>
        <v>113.3</v>
      </c>
    </row>
    <row r="84" spans="1:6" ht="29.25" x14ac:dyDescent="0.25">
      <c r="A84" s="165"/>
      <c r="B84" s="165"/>
      <c r="C84" s="37" t="s">
        <v>16</v>
      </c>
      <c r="D84" s="37"/>
      <c r="E84" s="39">
        <f>E89+E94</f>
        <v>220</v>
      </c>
      <c r="F84" s="68">
        <f t="shared" si="18"/>
        <v>220</v>
      </c>
    </row>
    <row r="85" spans="1:6" ht="43.5" x14ac:dyDescent="0.25">
      <c r="A85" s="165"/>
      <c r="B85" s="165"/>
      <c r="C85" s="37" t="s">
        <v>127</v>
      </c>
      <c r="D85" s="37"/>
      <c r="E85" s="39">
        <f>E90+E95</f>
        <v>4269.2</v>
      </c>
      <c r="F85" s="68">
        <f t="shared" si="18"/>
        <v>4252.8</v>
      </c>
    </row>
    <row r="86" spans="1:6" ht="29.25" x14ac:dyDescent="0.25">
      <c r="A86" s="166"/>
      <c r="B86" s="166"/>
      <c r="C86" s="37" t="s">
        <v>18</v>
      </c>
      <c r="D86" s="37"/>
      <c r="E86" s="39">
        <f>E91+E96</f>
        <v>0</v>
      </c>
      <c r="F86" s="68">
        <f t="shared" si="18"/>
        <v>0</v>
      </c>
    </row>
    <row r="87" spans="1:6" ht="30" x14ac:dyDescent="0.25">
      <c r="A87" s="160" t="s">
        <v>52</v>
      </c>
      <c r="B87" s="171" t="s">
        <v>214</v>
      </c>
      <c r="C87" s="4" t="s">
        <v>21</v>
      </c>
      <c r="D87" s="4"/>
      <c r="E87" s="20">
        <f>E88+E89+E90+E91</f>
        <v>4120.8999999999996</v>
      </c>
      <c r="F87" s="72">
        <f t="shared" ref="F87" si="19">F88+F89+F90+F91</f>
        <v>4104.5</v>
      </c>
    </row>
    <row r="88" spans="1:6" ht="30" x14ac:dyDescent="0.25">
      <c r="A88" s="161"/>
      <c r="B88" s="172"/>
      <c r="C88" s="4" t="s">
        <v>22</v>
      </c>
      <c r="D88" s="4"/>
      <c r="E88" s="20"/>
      <c r="F88" s="72"/>
    </row>
    <row r="89" spans="1:6" ht="30" x14ac:dyDescent="0.25">
      <c r="A89" s="161"/>
      <c r="B89" s="172"/>
      <c r="C89" s="4" t="s">
        <v>16</v>
      </c>
      <c r="D89" s="4"/>
      <c r="E89" s="20">
        <v>0</v>
      </c>
      <c r="F89" s="72">
        <v>0</v>
      </c>
    </row>
    <row r="90" spans="1:6" ht="30" x14ac:dyDescent="0.25">
      <c r="A90" s="161"/>
      <c r="B90" s="172"/>
      <c r="C90" s="4" t="s">
        <v>127</v>
      </c>
      <c r="D90" s="4"/>
      <c r="E90" s="20">
        <v>4120.8999999999996</v>
      </c>
      <c r="F90" s="72">
        <v>4104.5</v>
      </c>
    </row>
    <row r="91" spans="1:6" ht="30" x14ac:dyDescent="0.25">
      <c r="A91" s="161"/>
      <c r="B91" s="172"/>
      <c r="C91" s="4" t="s">
        <v>18</v>
      </c>
      <c r="D91" s="4"/>
      <c r="E91" s="20"/>
      <c r="F91" s="72"/>
    </row>
    <row r="92" spans="1:6" ht="30" x14ac:dyDescent="0.25">
      <c r="A92" s="160" t="s">
        <v>87</v>
      </c>
      <c r="B92" s="187" t="s">
        <v>215</v>
      </c>
      <c r="C92" s="12" t="s">
        <v>21</v>
      </c>
      <c r="D92" s="12"/>
      <c r="E92" s="20">
        <f>E93+E94+E95+E96</f>
        <v>481.6</v>
      </c>
      <c r="F92" s="72">
        <f t="shared" ref="F92" si="20">F93+F94+F95+F96</f>
        <v>481.6</v>
      </c>
    </row>
    <row r="93" spans="1:6" ht="30" x14ac:dyDescent="0.25">
      <c r="A93" s="161"/>
      <c r="B93" s="188"/>
      <c r="C93" s="12" t="s">
        <v>22</v>
      </c>
      <c r="D93" s="12"/>
      <c r="E93" s="20">
        <v>113.3</v>
      </c>
      <c r="F93" s="72">
        <v>113.3</v>
      </c>
    </row>
    <row r="94" spans="1:6" ht="30" x14ac:dyDescent="0.25">
      <c r="A94" s="161"/>
      <c r="B94" s="188"/>
      <c r="C94" s="12" t="s">
        <v>16</v>
      </c>
      <c r="D94" s="12"/>
      <c r="E94" s="20">
        <v>220</v>
      </c>
      <c r="F94" s="72">
        <v>220</v>
      </c>
    </row>
    <row r="95" spans="1:6" ht="30" x14ac:dyDescent="0.25">
      <c r="A95" s="161"/>
      <c r="B95" s="188"/>
      <c r="C95" s="12" t="s">
        <v>127</v>
      </c>
      <c r="D95" s="12"/>
      <c r="E95" s="20">
        <v>148.30000000000001</v>
      </c>
      <c r="F95" s="72">
        <v>148.30000000000001</v>
      </c>
    </row>
    <row r="96" spans="1:6" ht="30" x14ac:dyDescent="0.25">
      <c r="A96" s="161"/>
      <c r="B96" s="189"/>
      <c r="C96" s="12" t="s">
        <v>18</v>
      </c>
      <c r="D96" s="12"/>
      <c r="E96" s="20"/>
      <c r="F96" s="72"/>
    </row>
    <row r="97" spans="1:6" ht="29.25" x14ac:dyDescent="0.25">
      <c r="A97" s="167" t="s">
        <v>53</v>
      </c>
      <c r="B97" s="165" t="s">
        <v>216</v>
      </c>
      <c r="C97" s="37" t="s">
        <v>21</v>
      </c>
      <c r="D97" s="37"/>
      <c r="E97" s="39">
        <f>E98+E99+E100+E101</f>
        <v>28.9</v>
      </c>
      <c r="F97" s="68">
        <f t="shared" ref="F97" si="21">F98+F99+F100+F101</f>
        <v>27.9</v>
      </c>
    </row>
    <row r="98" spans="1:6" ht="29.25" x14ac:dyDescent="0.25">
      <c r="A98" s="168"/>
      <c r="B98" s="165"/>
      <c r="C98" s="37" t="s">
        <v>22</v>
      </c>
      <c r="D98" s="37"/>
      <c r="E98" s="39">
        <f>E103+E108+E113+E118</f>
        <v>0</v>
      </c>
      <c r="F98" s="68">
        <f t="shared" ref="F98:F101" si="22">F103+F108+F113+F118</f>
        <v>0</v>
      </c>
    </row>
    <row r="99" spans="1:6" ht="29.25" x14ac:dyDescent="0.25">
      <c r="A99" s="168"/>
      <c r="B99" s="165"/>
      <c r="C99" s="37" t="s">
        <v>16</v>
      </c>
      <c r="D99" s="37"/>
      <c r="E99" s="39">
        <f>E104+E109+E114+E119</f>
        <v>6.6</v>
      </c>
      <c r="F99" s="68">
        <f t="shared" si="22"/>
        <v>6.6</v>
      </c>
    </row>
    <row r="100" spans="1:6" ht="43.5" x14ac:dyDescent="0.25">
      <c r="A100" s="168"/>
      <c r="B100" s="165"/>
      <c r="C100" s="37" t="s">
        <v>127</v>
      </c>
      <c r="D100" s="37"/>
      <c r="E100" s="39">
        <f>E105+E110+E115+E120</f>
        <v>22.3</v>
      </c>
      <c r="F100" s="68">
        <f t="shared" si="22"/>
        <v>21.3</v>
      </c>
    </row>
    <row r="101" spans="1:6" ht="28.5" x14ac:dyDescent="0.25">
      <c r="A101" s="169"/>
      <c r="B101" s="166"/>
      <c r="C101" s="41" t="s">
        <v>18</v>
      </c>
      <c r="D101" s="41"/>
      <c r="E101" s="39">
        <f>E106+E111+E116+E121</f>
        <v>0</v>
      </c>
      <c r="F101" s="68">
        <f t="shared" si="22"/>
        <v>0</v>
      </c>
    </row>
    <row r="102" spans="1:6" ht="30" x14ac:dyDescent="0.25">
      <c r="A102" s="160" t="s">
        <v>54</v>
      </c>
      <c r="B102" s="171" t="s">
        <v>92</v>
      </c>
      <c r="C102" s="4" t="s">
        <v>21</v>
      </c>
      <c r="D102" s="4"/>
      <c r="E102" s="20">
        <f>E103+E104+E105+E106</f>
        <v>28.9</v>
      </c>
      <c r="F102" s="72">
        <f t="shared" ref="F102" si="23">F103+F104+F105+F106</f>
        <v>27.9</v>
      </c>
    </row>
    <row r="103" spans="1:6" ht="30" x14ac:dyDescent="0.25">
      <c r="A103" s="161"/>
      <c r="B103" s="172"/>
      <c r="C103" s="4" t="s">
        <v>22</v>
      </c>
      <c r="D103" s="4"/>
      <c r="E103" s="20"/>
      <c r="F103" s="72"/>
    </row>
    <row r="104" spans="1:6" ht="30" x14ac:dyDescent="0.25">
      <c r="A104" s="161"/>
      <c r="B104" s="172"/>
      <c r="C104" s="4" t="s">
        <v>16</v>
      </c>
      <c r="D104" s="4"/>
      <c r="E104" s="20">
        <v>6.6</v>
      </c>
      <c r="F104" s="72">
        <v>6.6</v>
      </c>
    </row>
    <row r="105" spans="1:6" ht="30" x14ac:dyDescent="0.25">
      <c r="A105" s="161"/>
      <c r="B105" s="172"/>
      <c r="C105" s="4" t="s">
        <v>127</v>
      </c>
      <c r="D105" s="4"/>
      <c r="E105" s="20">
        <v>22.3</v>
      </c>
      <c r="F105" s="72">
        <v>21.3</v>
      </c>
    </row>
    <row r="106" spans="1:6" ht="30" x14ac:dyDescent="0.25">
      <c r="A106" s="162"/>
      <c r="B106" s="173"/>
      <c r="C106" s="4" t="s">
        <v>18</v>
      </c>
      <c r="D106" s="4"/>
      <c r="E106" s="20"/>
      <c r="F106" s="72"/>
    </row>
    <row r="107" spans="1:6" ht="30" x14ac:dyDescent="0.25">
      <c r="A107" s="160" t="s">
        <v>55</v>
      </c>
      <c r="B107" s="171" t="s">
        <v>93</v>
      </c>
      <c r="C107" s="4" t="s">
        <v>21</v>
      </c>
      <c r="D107" s="4"/>
      <c r="E107" s="20">
        <f>E108+E109+E110+E111</f>
        <v>0</v>
      </c>
      <c r="F107" s="72">
        <f t="shared" ref="F107" si="24">F108+F109+F110+F111</f>
        <v>0</v>
      </c>
    </row>
    <row r="108" spans="1:6" ht="30" x14ac:dyDescent="0.25">
      <c r="A108" s="161"/>
      <c r="B108" s="172"/>
      <c r="C108" s="4" t="s">
        <v>22</v>
      </c>
      <c r="D108" s="4"/>
      <c r="E108" s="20"/>
      <c r="F108" s="72"/>
    </row>
    <row r="109" spans="1:6" ht="30" x14ac:dyDescent="0.25">
      <c r="A109" s="161"/>
      <c r="B109" s="172"/>
      <c r="C109" s="4" t="s">
        <v>16</v>
      </c>
      <c r="D109" s="4"/>
      <c r="E109" s="20"/>
      <c r="F109" s="72"/>
    </row>
    <row r="110" spans="1:6" ht="30" x14ac:dyDescent="0.25">
      <c r="A110" s="161"/>
      <c r="B110" s="172"/>
      <c r="C110" s="4" t="s">
        <v>127</v>
      </c>
      <c r="D110" s="4"/>
      <c r="E110" s="20">
        <v>0</v>
      </c>
      <c r="F110" s="72">
        <v>0</v>
      </c>
    </row>
    <row r="111" spans="1:6" ht="30" x14ac:dyDescent="0.25">
      <c r="A111" s="162"/>
      <c r="B111" s="173"/>
      <c r="C111" s="4" t="s">
        <v>18</v>
      </c>
      <c r="D111" s="4"/>
      <c r="E111" s="20"/>
      <c r="F111" s="72"/>
    </row>
    <row r="112" spans="1:6" ht="30" x14ac:dyDescent="0.25">
      <c r="A112" s="160" t="s">
        <v>56</v>
      </c>
      <c r="B112" s="171" t="s">
        <v>94</v>
      </c>
      <c r="C112" s="4" t="s">
        <v>21</v>
      </c>
      <c r="D112" s="4"/>
      <c r="E112" s="20">
        <f>E113+E114+E115+E116</f>
        <v>0</v>
      </c>
      <c r="F112" s="72">
        <f t="shared" ref="F112" si="25">F113+F114+F115+F116</f>
        <v>0</v>
      </c>
    </row>
    <row r="113" spans="1:6" ht="30" x14ac:dyDescent="0.25">
      <c r="A113" s="161"/>
      <c r="B113" s="172"/>
      <c r="C113" s="4" t="s">
        <v>22</v>
      </c>
      <c r="D113" s="4"/>
      <c r="E113" s="20"/>
      <c r="F113" s="72"/>
    </row>
    <row r="114" spans="1:6" ht="30" x14ac:dyDescent="0.25">
      <c r="A114" s="161"/>
      <c r="B114" s="172"/>
      <c r="C114" s="4" t="s">
        <v>16</v>
      </c>
      <c r="D114" s="4"/>
      <c r="E114" s="20"/>
      <c r="F114" s="72"/>
    </row>
    <row r="115" spans="1:6" ht="30" x14ac:dyDescent="0.25">
      <c r="A115" s="161"/>
      <c r="B115" s="172"/>
      <c r="C115" s="4" t="s">
        <v>127</v>
      </c>
      <c r="D115" s="4"/>
      <c r="E115" s="20">
        <v>0</v>
      </c>
      <c r="F115" s="72">
        <v>0</v>
      </c>
    </row>
    <row r="116" spans="1:6" ht="30" x14ac:dyDescent="0.25">
      <c r="A116" s="162"/>
      <c r="B116" s="173"/>
      <c r="C116" s="4" t="s">
        <v>18</v>
      </c>
      <c r="D116" s="4"/>
      <c r="E116" s="20"/>
      <c r="F116" s="72"/>
    </row>
    <row r="117" spans="1:6" ht="30" x14ac:dyDescent="0.25">
      <c r="A117" s="160" t="s">
        <v>57</v>
      </c>
      <c r="B117" s="171" t="s">
        <v>95</v>
      </c>
      <c r="C117" s="4" t="s">
        <v>21</v>
      </c>
      <c r="D117" s="4"/>
      <c r="E117" s="20">
        <f>E118+E119+E120+E121</f>
        <v>0</v>
      </c>
      <c r="F117" s="72">
        <f t="shared" ref="F117" si="26">F118+F119+F120+F121</f>
        <v>0</v>
      </c>
    </row>
    <row r="118" spans="1:6" ht="30" x14ac:dyDescent="0.25">
      <c r="A118" s="161"/>
      <c r="B118" s="172"/>
      <c r="C118" s="4" t="s">
        <v>22</v>
      </c>
      <c r="D118" s="4"/>
      <c r="E118" s="20"/>
      <c r="F118" s="72"/>
    </row>
    <row r="119" spans="1:6" ht="30" x14ac:dyDescent="0.25">
      <c r="A119" s="161"/>
      <c r="B119" s="172"/>
      <c r="C119" s="4" t="s">
        <v>16</v>
      </c>
      <c r="D119" s="4"/>
      <c r="E119" s="20"/>
      <c r="F119" s="72"/>
    </row>
    <row r="120" spans="1:6" ht="30" x14ac:dyDescent="0.25">
      <c r="A120" s="161"/>
      <c r="B120" s="172"/>
      <c r="C120" s="4" t="s">
        <v>127</v>
      </c>
      <c r="D120" s="4"/>
      <c r="E120" s="20">
        <v>0</v>
      </c>
      <c r="F120" s="72">
        <v>0</v>
      </c>
    </row>
    <row r="121" spans="1:6" ht="30" x14ac:dyDescent="0.25">
      <c r="A121" s="162"/>
      <c r="B121" s="173"/>
      <c r="C121" s="4" t="s">
        <v>18</v>
      </c>
      <c r="D121" s="4"/>
      <c r="E121" s="20"/>
      <c r="F121" s="72"/>
    </row>
    <row r="122" spans="1:6" ht="29.25" x14ac:dyDescent="0.25">
      <c r="A122" s="164" t="s">
        <v>96</v>
      </c>
      <c r="B122" s="164" t="s">
        <v>217</v>
      </c>
      <c r="C122" s="37" t="s">
        <v>21</v>
      </c>
      <c r="D122" s="37"/>
      <c r="E122" s="39">
        <f>E123+E124+E125+E126</f>
        <v>20.399999999999999</v>
      </c>
      <c r="F122" s="68">
        <f t="shared" ref="F122" si="27">F123+F124+F125+F126</f>
        <v>20.399999999999999</v>
      </c>
    </row>
    <row r="123" spans="1:6" ht="29.25" x14ac:dyDescent="0.25">
      <c r="A123" s="165"/>
      <c r="B123" s="165"/>
      <c r="C123" s="37" t="s">
        <v>22</v>
      </c>
      <c r="D123" s="37"/>
      <c r="E123" s="39">
        <f>E128+E133+E138</f>
        <v>0</v>
      </c>
      <c r="F123" s="68">
        <f t="shared" ref="F123:F126" si="28">F128+F133+F138</f>
        <v>0</v>
      </c>
    </row>
    <row r="124" spans="1:6" ht="29.25" x14ac:dyDescent="0.25">
      <c r="A124" s="165"/>
      <c r="B124" s="165"/>
      <c r="C124" s="37" t="s">
        <v>16</v>
      </c>
      <c r="D124" s="37"/>
      <c r="E124" s="39">
        <f>E129+E134+E139</f>
        <v>0</v>
      </c>
      <c r="F124" s="68">
        <f t="shared" si="28"/>
        <v>0</v>
      </c>
    </row>
    <row r="125" spans="1:6" ht="43.5" x14ac:dyDescent="0.25">
      <c r="A125" s="165"/>
      <c r="B125" s="165"/>
      <c r="C125" s="37" t="s">
        <v>127</v>
      </c>
      <c r="D125" s="37"/>
      <c r="E125" s="39">
        <f>E130+E135+E140</f>
        <v>20.399999999999999</v>
      </c>
      <c r="F125" s="68">
        <f t="shared" si="28"/>
        <v>20.399999999999999</v>
      </c>
    </row>
    <row r="126" spans="1:6" ht="29.25" x14ac:dyDescent="0.25">
      <c r="A126" s="166"/>
      <c r="B126" s="166"/>
      <c r="C126" s="37" t="s">
        <v>18</v>
      </c>
      <c r="D126" s="37"/>
      <c r="E126" s="39">
        <f>E131+E136+E141</f>
        <v>0</v>
      </c>
      <c r="F126" s="68">
        <f t="shared" si="28"/>
        <v>0</v>
      </c>
    </row>
    <row r="127" spans="1:6" ht="30" x14ac:dyDescent="0.25">
      <c r="A127" s="160" t="s">
        <v>97</v>
      </c>
      <c r="B127" s="171" t="s">
        <v>98</v>
      </c>
      <c r="C127" s="4" t="s">
        <v>21</v>
      </c>
      <c r="D127" s="4"/>
      <c r="E127" s="20">
        <f>E128+E129+E130+E131</f>
        <v>20.399999999999999</v>
      </c>
      <c r="F127" s="72">
        <f t="shared" ref="F127" si="29">F128+F129+F130+F131</f>
        <v>20.399999999999999</v>
      </c>
    </row>
    <row r="128" spans="1:6" ht="30" x14ac:dyDescent="0.25">
      <c r="A128" s="161"/>
      <c r="B128" s="172"/>
      <c r="C128" s="4" t="s">
        <v>22</v>
      </c>
      <c r="D128" s="4"/>
      <c r="E128" s="20"/>
      <c r="F128" s="72"/>
    </row>
    <row r="129" spans="1:6" ht="30" x14ac:dyDescent="0.25">
      <c r="A129" s="161"/>
      <c r="B129" s="172"/>
      <c r="C129" s="4" t="s">
        <v>16</v>
      </c>
      <c r="D129" s="4"/>
      <c r="E129" s="20"/>
      <c r="F129" s="72"/>
    </row>
    <row r="130" spans="1:6" ht="30" x14ac:dyDescent="0.25">
      <c r="A130" s="161"/>
      <c r="B130" s="172"/>
      <c r="C130" s="4" t="s">
        <v>127</v>
      </c>
      <c r="D130" s="4"/>
      <c r="E130" s="20">
        <v>20.399999999999999</v>
      </c>
      <c r="F130" s="72">
        <v>20.399999999999999</v>
      </c>
    </row>
    <row r="131" spans="1:6" ht="30" x14ac:dyDescent="0.25">
      <c r="A131" s="162"/>
      <c r="B131" s="173"/>
      <c r="C131" s="4" t="s">
        <v>18</v>
      </c>
      <c r="D131" s="4"/>
      <c r="E131" s="20"/>
      <c r="F131" s="72"/>
    </row>
    <row r="132" spans="1:6" ht="30" x14ac:dyDescent="0.25">
      <c r="A132" s="160" t="s">
        <v>99</v>
      </c>
      <c r="B132" s="171" t="s">
        <v>100</v>
      </c>
      <c r="C132" s="4" t="s">
        <v>21</v>
      </c>
      <c r="D132" s="4"/>
      <c r="E132" s="20">
        <f>E133+E134+E135+E136</f>
        <v>0</v>
      </c>
      <c r="F132" s="72">
        <f t="shared" ref="F132" si="30">F133+F134+F135+F136</f>
        <v>0</v>
      </c>
    </row>
    <row r="133" spans="1:6" ht="30" x14ac:dyDescent="0.25">
      <c r="A133" s="161"/>
      <c r="B133" s="172"/>
      <c r="C133" s="4" t="s">
        <v>22</v>
      </c>
      <c r="D133" s="4"/>
      <c r="E133" s="20"/>
      <c r="F133" s="72"/>
    </row>
    <row r="134" spans="1:6" ht="30" x14ac:dyDescent="0.25">
      <c r="A134" s="161"/>
      <c r="B134" s="172"/>
      <c r="C134" s="4" t="s">
        <v>16</v>
      </c>
      <c r="D134" s="4"/>
      <c r="E134" s="20"/>
      <c r="F134" s="72"/>
    </row>
    <row r="135" spans="1:6" ht="30" x14ac:dyDescent="0.25">
      <c r="A135" s="161"/>
      <c r="B135" s="172"/>
      <c r="C135" s="4" t="s">
        <v>127</v>
      </c>
      <c r="D135" s="4"/>
      <c r="E135" s="20">
        <v>0</v>
      </c>
      <c r="F135" s="72">
        <v>0</v>
      </c>
    </row>
    <row r="136" spans="1:6" ht="30" x14ac:dyDescent="0.25">
      <c r="A136" s="162"/>
      <c r="B136" s="173"/>
      <c r="C136" s="4" t="s">
        <v>18</v>
      </c>
      <c r="D136" s="4"/>
      <c r="E136" s="20"/>
      <c r="F136" s="72"/>
    </row>
    <row r="137" spans="1:6" ht="30" x14ac:dyDescent="0.25">
      <c r="A137" s="160" t="s">
        <v>101</v>
      </c>
      <c r="B137" s="171" t="s">
        <v>102</v>
      </c>
      <c r="C137" s="4" t="s">
        <v>21</v>
      </c>
      <c r="D137" s="4"/>
      <c r="E137" s="20">
        <f>E138+E139+E140+E141</f>
        <v>0</v>
      </c>
      <c r="F137" s="72">
        <f t="shared" ref="F137" si="31">F138+F139+F140+F141</f>
        <v>0</v>
      </c>
    </row>
    <row r="138" spans="1:6" ht="30" x14ac:dyDescent="0.25">
      <c r="A138" s="161"/>
      <c r="B138" s="172"/>
      <c r="C138" s="4" t="s">
        <v>22</v>
      </c>
      <c r="D138" s="4"/>
      <c r="E138" s="20"/>
      <c r="F138" s="72"/>
    </row>
    <row r="139" spans="1:6" ht="30" x14ac:dyDescent="0.25">
      <c r="A139" s="161"/>
      <c r="B139" s="172"/>
      <c r="C139" s="4" t="s">
        <v>16</v>
      </c>
      <c r="D139" s="4"/>
      <c r="E139" s="20"/>
      <c r="F139" s="72"/>
    </row>
    <row r="140" spans="1:6" ht="30" x14ac:dyDescent="0.25">
      <c r="A140" s="161"/>
      <c r="B140" s="172"/>
      <c r="C140" s="4" t="s">
        <v>127</v>
      </c>
      <c r="D140" s="4"/>
      <c r="E140" s="20">
        <v>0</v>
      </c>
      <c r="F140" s="72">
        <v>0</v>
      </c>
    </row>
    <row r="141" spans="1:6" ht="30" x14ac:dyDescent="0.25">
      <c r="A141" s="162"/>
      <c r="B141" s="173"/>
      <c r="C141" s="4" t="s">
        <v>18</v>
      </c>
      <c r="D141" s="4"/>
      <c r="E141" s="20"/>
      <c r="F141" s="72"/>
    </row>
  </sheetData>
  <mergeCells count="61">
    <mergeCell ref="A132:A136"/>
    <mergeCell ref="B132:B136"/>
    <mergeCell ref="A137:A141"/>
    <mergeCell ref="B137:B141"/>
    <mergeCell ref="D5:D6"/>
    <mergeCell ref="A117:A121"/>
    <mergeCell ref="B117:B121"/>
    <mergeCell ref="A122:A126"/>
    <mergeCell ref="B122:B126"/>
    <mergeCell ref="A127:A131"/>
    <mergeCell ref="B127:B131"/>
    <mergeCell ref="A102:A106"/>
    <mergeCell ref="B102:B106"/>
    <mergeCell ref="A107:A111"/>
    <mergeCell ref="B107:B111"/>
    <mergeCell ref="A112:A116"/>
    <mergeCell ref="B112:B116"/>
    <mergeCell ref="A87:A91"/>
    <mergeCell ref="B87:B91"/>
    <mergeCell ref="A92:A96"/>
    <mergeCell ref="B92:B96"/>
    <mergeCell ref="A97:A101"/>
    <mergeCell ref="B97:B101"/>
    <mergeCell ref="A71:A75"/>
    <mergeCell ref="B71:B75"/>
    <mergeCell ref="A77:A81"/>
    <mergeCell ref="B77:B81"/>
    <mergeCell ref="A82:A86"/>
    <mergeCell ref="B82:B86"/>
    <mergeCell ref="A60:A64"/>
    <mergeCell ref="B60:B64"/>
    <mergeCell ref="A65:A69"/>
    <mergeCell ref="B65:B69"/>
    <mergeCell ref="A45:A49"/>
    <mergeCell ref="B45:B49"/>
    <mergeCell ref="A50:A54"/>
    <mergeCell ref="B50:B54"/>
    <mergeCell ref="A55:A59"/>
    <mergeCell ref="B55:B59"/>
    <mergeCell ref="A30:A34"/>
    <mergeCell ref="B30:B34"/>
    <mergeCell ref="A35:A39"/>
    <mergeCell ref="B35:B39"/>
    <mergeCell ref="A40:A44"/>
    <mergeCell ref="B40:B44"/>
    <mergeCell ref="A14:A18"/>
    <mergeCell ref="B14:B18"/>
    <mergeCell ref="A20:A24"/>
    <mergeCell ref="B20:B24"/>
    <mergeCell ref="A25:A29"/>
    <mergeCell ref="B25:B29"/>
    <mergeCell ref="A8:A12"/>
    <mergeCell ref="B8:B12"/>
    <mergeCell ref="A1:F1"/>
    <mergeCell ref="A2:F2"/>
    <mergeCell ref="A3:F3"/>
    <mergeCell ref="A4:F4"/>
    <mergeCell ref="A5:A6"/>
    <mergeCell ref="B5:B6"/>
    <mergeCell ref="C5:C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прил.8</vt:lpstr>
      <vt:lpstr>прил.10</vt:lpstr>
      <vt:lpstr>прил.9</vt:lpstr>
      <vt:lpstr>Лист1</vt:lpstr>
      <vt:lpstr>прил.10!Область_печати</vt:lpstr>
      <vt:lpstr>прил.8!Область_печати</vt:lpstr>
      <vt:lpstr>прил.9!Область_печати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2024-07-11T08:56:35Z</dcterms:modified>
</cp:coreProperties>
</file>